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3020" activeTab="0"/>
  </bookViews>
  <sheets>
    <sheet name="Anexo II 2018" sheetId="1" r:id="rId1"/>
    <sheet name="dados" sheetId="2" state="hidden" r:id="rId2"/>
  </sheets>
  <definedNames>
    <definedName name="_xlnm.Print_Area" localSheetId="0">'Anexo II 2018'!$B$1:$Y$57</definedName>
    <definedName name="_xlnm.Print_Titles" localSheetId="0">'Anexo II 2018'!$3:$11</definedName>
  </definedNames>
  <calcPr fullCalcOnLoad="1"/>
</workbook>
</file>

<file path=xl/sharedStrings.xml><?xml version="1.0" encoding="utf-8"?>
<sst xmlns="http://schemas.openxmlformats.org/spreadsheetml/2006/main" count="747" uniqueCount="177">
  <si>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</si>
  <si>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</si>
  <si>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</si>
  <si>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</si>
  <si>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</si>
  <si>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</si>
  <si>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</si>
  <si>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</si>
  <si>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</si>
  <si>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</si>
  <si>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</si>
  <si>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</si>
  <si>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</si>
  <si>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</si>
  <si>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</si>
  <si>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</si>
  <si>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</si>
  <si>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</si>
  <si>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</si>
  <si>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</si>
  <si>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</si>
  <si>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</si>
  <si>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</si>
  <si>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</si>
  <si>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</si>
  <si>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</si>
  <si>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</si>
  <si>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</si>
  <si>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</si>
  <si>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</si>
  <si>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</si>
  <si>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</si>
  <si>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</si>
  <si>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</si>
  <si>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</si>
  <si>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</si>
  <si>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</si>
  <si>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</si>
  <si>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</si>
  <si>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</si>
  <si>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</si>
  <si>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</si>
  <si>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</si>
  <si>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</si>
  <si>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</si>
  <si>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</si>
  <si>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</si>
  <si>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</si>
  <si>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</si>
  <si>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</si>
  <si>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</si>
  <si>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</si>
  <si>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</si>
  <si>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</si>
  <si>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</si>
  <si>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</si>
  <si>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</si>
  <si>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</si>
  <si>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</si>
  <si>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</si>
  <si>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</si>
  <si>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</si>
  <si>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</si>
  <si>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</si>
  <si>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</si>
  <si>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</si>
  <si>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</si>
  <si>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</si>
  <si>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</si>
  <si>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</si>
  <si>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</si>
  <si>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</si>
  <si>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</si>
  <si>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</si>
  <si>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</si>
  <si>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</si>
  <si>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</si>
  <si>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</si>
  <si>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</si>
  <si>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</si>
  <si>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</si>
  <si>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</si>
  <si>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</si>
  <si>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</si>
  <si>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</si>
  <si>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</si>
  <si>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</si>
  <si>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</si>
  <si>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</si>
  <si>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</si>
  <si>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</si>
  <si>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</si>
  <si>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</si>
  <si>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</si>
  <si>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</si>
  <si>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</si>
  <si>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</si>
  <si>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</si>
  <si>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</si>
  <si>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</si>
  <si>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</si>
  <si>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</si>
  <si>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</si>
  <si>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</si>
  <si>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</si>
  <si>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</si>
  <si>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</si>
  <si>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</si>
  <si>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</si>
  <si>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</si>
  <si>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</si>
  <si>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</si>
  <si>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</si>
  <si>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</si>
  <si>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</si>
  <si>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</si>
  <si>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</si>
  <si>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</si>
  <si>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</si>
  <si>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>CONVÊNIO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</si>
  <si>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</si>
  <si>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</si>
  <si>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</si>
  <si>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</si>
  <si>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2018</t>
  </si>
  <si>
    <t>31/12/2018 00:00:00</t>
  </si>
  <si>
    <t>001</t>
  </si>
  <si>
    <t>02</t>
  </si>
  <si>
    <t>061</t>
  </si>
  <si>
    <t>2220</t>
  </si>
  <si>
    <t>2161</t>
  </si>
  <si>
    <t>3</t>
  </si>
  <si>
    <t xml:space="preserve">100 </t>
  </si>
  <si>
    <t>12</t>
  </si>
  <si>
    <t xml:space="preserve">200 </t>
  </si>
  <si>
    <t>4</t>
  </si>
  <si>
    <t>2162</t>
  </si>
  <si>
    <t>1</t>
  </si>
  <si>
    <t>002</t>
  </si>
  <si>
    <t>122</t>
  </si>
  <si>
    <t>2163</t>
  </si>
  <si>
    <t>2172</t>
  </si>
  <si>
    <t>6</t>
  </si>
  <si>
    <t>301</t>
  </si>
  <si>
    <t>2165</t>
  </si>
  <si>
    <t>09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</si>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</sst>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0" xfId="0" applyFont="1" applyFill="1" applyAlignment="1">
      <alignment/>
    </xf>
    <xf numFmtId="0" fontId="4" fillId="23" borderId="41" xfId="0" applyFont="1" applyFill="1" applyBorder="1" applyAlignment="1">
      <alignment/>
    </xf>
    <xf numFmtId="0" fontId="0" fillId="23" borderId="41" xfId="0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" vertical="center"/>
    </xf>
    <xf numFmtId="0" fontId="36" fillId="61" borderId="0" xfId="0" applyFont="1" applyFill="1" applyAlignment="1">
      <alignment/>
    </xf>
    <xf numFmtId="0" fontId="42" fillId="61" borderId="0" xfId="0" applyFont="1" applyFill="1" applyAlignment="1">
      <alignment/>
    </xf>
    <xf numFmtId="0" fontId="52" fillId="0" borderId="0" xfId="282" applyProtection="1">
      <alignment/>
      <protection locked="0"/>
    </xf>
    <xf numFmtId="4" fontId="0" fillId="0" borderId="0" xfId="313" applyNumberFormat="1" applyBorder="1" applyAlignment="1">
      <alignment horizontal="center"/>
    </xf>
    <xf numFmtId="4" fontId="0" fillId="0" borderId="0" xfId="313" applyNumberFormat="1" applyBorder="1" applyAlignment="1">
      <alignment horizontal="right"/>
    </xf>
    <xf numFmtId="0" fontId="72" fillId="56" borderId="44" xfId="283" applyFont="1" applyFill="1" applyBorder="1" applyAlignment="1">
      <alignment horizontal="center" vertical="center" wrapText="1"/>
      <protection/>
    </xf>
    <xf numFmtId="0" fontId="72" fillId="56" borderId="45" xfId="283" applyFont="1" applyFill="1" applyBorder="1" applyAlignment="1">
      <alignment horizontal="center" vertical="center" wrapText="1"/>
      <protection/>
    </xf>
    <xf numFmtId="0" fontId="72" fillId="56" borderId="4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44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0" fillId="12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9" fillId="12" borderId="48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14" fontId="39" fillId="12" borderId="49" xfId="0" applyNumberFormat="1" applyFont="1" applyFill="1" applyBorder="1" applyAlignment="1">
      <alignment horizontal="center" vertical="center"/>
    </xf>
    <xf numFmtId="14" fontId="39" fillId="12" borderId="50" xfId="0" applyNumberFormat="1" applyFont="1" applyFill="1" applyBorder="1" applyAlignment="1">
      <alignment horizontal="center" vertical="center"/>
    </xf>
    <xf numFmtId="0" fontId="75" fillId="62" borderId="51" xfId="283" applyFont="1" applyFill="1" applyBorder="1" applyAlignment="1">
      <alignment horizontal="center" vertical="center" wrapText="1"/>
      <protection/>
    </xf>
    <xf numFmtId="0" fontId="75" fillId="62" borderId="52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4" fillId="59" borderId="53" xfId="283" applyFont="1" applyFill="1" applyBorder="1" applyAlignment="1">
      <alignment horizontal="center" vertical="center" wrapText="1"/>
      <protection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189" fontId="4" fillId="23" borderId="54" xfId="0" applyNumberFormat="1" applyFont="1" applyFill="1" applyBorder="1" applyAlignment="1">
      <alignment horizontal="center" vertical="center"/>
    </xf>
    <xf numFmtId="189" fontId="4" fillId="23" borderId="55" xfId="0" applyNumberFormat="1" applyFont="1" applyFill="1" applyBorder="1" applyAlignment="1">
      <alignment horizontal="center" vertical="center"/>
    </xf>
    <xf numFmtId="14" fontId="4" fillId="23" borderId="54" xfId="0" applyNumberFormat="1" applyFont="1" applyFill="1" applyBorder="1" applyAlignment="1">
      <alignment horizontal="center" vertical="center"/>
    </xf>
    <xf numFmtId="14" fontId="4" fillId="23" borderId="55" xfId="0" applyNumberFormat="1" applyFont="1" applyFill="1" applyBorder="1" applyAlignment="1">
      <alignment horizontal="center" vertical="center"/>
    </xf>
    <xf numFmtId="0" fontId="76" fillId="61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75" fillId="62" borderId="56" xfId="283" applyFont="1" applyFill="1" applyBorder="1" applyAlignment="1">
      <alignment horizontal="center" vertical="center" wrapText="1"/>
      <protection/>
    </xf>
    <xf numFmtId="0" fontId="4" fillId="59" borderId="54" xfId="283" applyFont="1" applyFill="1" applyBorder="1" applyAlignment="1">
      <alignment horizontal="center" vertical="center" wrapText="1"/>
      <protection/>
    </xf>
    <xf numFmtId="0" fontId="4" fillId="59" borderId="55" xfId="283" applyFont="1" applyFill="1" applyBorder="1" applyAlignment="1">
      <alignment horizontal="center" vertical="center" wrapText="1"/>
      <protection/>
    </xf>
    <xf numFmtId="0" fontId="76" fillId="62" borderId="47" xfId="283" applyFont="1" applyFill="1" applyBorder="1" applyAlignment="1">
      <alignment horizontal="center" vertical="center" wrapText="1"/>
      <protection/>
    </xf>
    <xf numFmtId="0" fontId="76" fillId="62" borderId="57" xfId="283" applyFont="1" applyFill="1" applyBorder="1" applyAlignment="1">
      <alignment horizontal="center" vertical="center" wrapText="1"/>
      <protection/>
    </xf>
    <xf numFmtId="0" fontId="76" fillId="62" borderId="56" xfId="283" applyFont="1" applyFill="1" applyBorder="1" applyAlignment="1">
      <alignment horizontal="center" vertical="center" wrapText="1"/>
      <protection/>
    </xf>
    <xf numFmtId="0" fontId="76" fillId="62" borderId="52" xfId="283" applyFont="1" applyFill="1" applyBorder="1" applyAlignment="1">
      <alignment horizontal="center" vertical="center" wrapText="1"/>
      <protection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PageLayoutView="0" workbookViewId="0" topLeftCell="B1">
      <selection activeCell="B1" sqref="B1:Y57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2:25" ht="17.2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8" ht="15.75">
      <c r="A3" s="37"/>
      <c r="B3" s="103" t="s">
        <v>114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38"/>
      <c r="AA3" s="37"/>
      <c r="AB3" s="37"/>
    </row>
    <row r="4" spans="1:25" ht="15.75">
      <c r="A4" s="37"/>
      <c r="B4" s="68" t="s">
        <v>117</v>
      </c>
      <c r="C4" s="72"/>
      <c r="D4" s="72" t="s">
        <v>108</v>
      </c>
      <c r="E4" s="72"/>
      <c r="F4" s="72"/>
      <c r="G4" s="102" t="s">
        <v>123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.75">
      <c r="A5" s="37"/>
      <c r="B5" s="68" t="s">
        <v>118</v>
      </c>
      <c r="C5" s="72"/>
      <c r="D5" s="73" t="s">
        <v>83</v>
      </c>
      <c r="E5" s="73"/>
      <c r="F5" s="73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2:25" ht="15.75">
      <c r="B6" s="87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2:25" ht="12.75">
      <c r="B7" s="69" t="s">
        <v>115</v>
      </c>
      <c r="C7" s="70"/>
      <c r="D7" s="98">
        <v>43464</v>
      </c>
      <c r="E7" s="99"/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2:25" ht="13.5" thickBot="1">
      <c r="B8" s="69" t="s">
        <v>116</v>
      </c>
      <c r="C8" s="71"/>
      <c r="D8" s="100">
        <v>43483</v>
      </c>
      <c r="E8" s="101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2:25" ht="48.75" customHeight="1" thickBot="1">
      <c r="B9" s="107" t="s">
        <v>1</v>
      </c>
      <c r="C9" s="108"/>
      <c r="D9" s="108"/>
      <c r="E9" s="108"/>
      <c r="F9" s="109"/>
      <c r="G9" s="109"/>
      <c r="H9" s="109"/>
      <c r="I9" s="109"/>
      <c r="J9" s="109"/>
      <c r="K9" s="110"/>
      <c r="L9" s="96" t="s">
        <v>2</v>
      </c>
      <c r="M9" s="84" t="s">
        <v>3</v>
      </c>
      <c r="N9" s="85"/>
      <c r="O9" s="96" t="s">
        <v>4</v>
      </c>
      <c r="P9" s="111" t="s">
        <v>5</v>
      </c>
      <c r="Q9" s="92" t="s">
        <v>6</v>
      </c>
      <c r="R9" s="93"/>
      <c r="S9" s="96" t="s">
        <v>7</v>
      </c>
      <c r="T9" s="92" t="s">
        <v>8</v>
      </c>
      <c r="U9" s="104"/>
      <c r="V9" s="104"/>
      <c r="W9" s="104"/>
      <c r="X9" s="104"/>
      <c r="Y9" s="93"/>
    </row>
    <row r="10" spans="2:25" ht="21.75" customHeight="1">
      <c r="B10" s="105" t="s">
        <v>9</v>
      </c>
      <c r="C10" s="106"/>
      <c r="D10" s="80" t="s">
        <v>10</v>
      </c>
      <c r="E10" s="80" t="s">
        <v>11</v>
      </c>
      <c r="F10" s="82" t="s">
        <v>12</v>
      </c>
      <c r="G10" s="83"/>
      <c r="H10" s="80" t="s">
        <v>13</v>
      </c>
      <c r="I10" s="94" t="s">
        <v>14</v>
      </c>
      <c r="J10" s="95"/>
      <c r="K10" s="80" t="s">
        <v>15</v>
      </c>
      <c r="L10" s="97"/>
      <c r="M10" s="55" t="s">
        <v>16</v>
      </c>
      <c r="N10" s="55" t="s">
        <v>17</v>
      </c>
      <c r="O10" s="97"/>
      <c r="P10" s="112"/>
      <c r="Q10" s="56" t="s">
        <v>18</v>
      </c>
      <c r="R10" s="56" t="s">
        <v>19</v>
      </c>
      <c r="S10" s="97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81"/>
      <c r="E11" s="81"/>
      <c r="F11" s="40" t="s">
        <v>26</v>
      </c>
      <c r="G11" s="40" t="s">
        <v>27</v>
      </c>
      <c r="H11" s="81"/>
      <c r="I11" s="40" t="s">
        <v>24</v>
      </c>
      <c r="J11" s="40" t="s">
        <v>25</v>
      </c>
      <c r="K11" s="81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2220.2161</v>
      </c>
      <c r="F12" s="10" t="str">
        <f>dados!I2</f>
        <v>PROG. GES MANU. SER. EST. JUDICIÁRIO-PREST. JURISD. DO TJ/AC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25004</v>
      </c>
      <c r="M12" s="15">
        <f>dados!P2</f>
        <v>286030.78</v>
      </c>
      <c r="N12" s="15">
        <f>dados!Q2</f>
        <v>138327.2</v>
      </c>
      <c r="O12" s="17">
        <f>L12+M12-N12</f>
        <v>172707.58000000002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172707.58000000002</v>
      </c>
      <c r="T12" s="15">
        <f>dados!U2</f>
        <v>124178.42</v>
      </c>
      <c r="U12" s="19">
        <f>IF(S12&gt;0,T12/S12,0)</f>
        <v>0.7190096694076773</v>
      </c>
      <c r="V12" s="15">
        <f>dados!V2</f>
        <v>124178.42</v>
      </c>
      <c r="W12" s="19">
        <f>IF(S12&gt;0,V12/S12,0)</f>
        <v>0.7190096694076773</v>
      </c>
      <c r="X12" s="15">
        <f>dados!W2</f>
        <v>124178.42</v>
      </c>
      <c r="Y12" s="19">
        <f>IF(S12&gt;0,X12/S12,0)</f>
        <v>0.7190096694076773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2220.2161</v>
      </c>
      <c r="F13" s="29" t="str">
        <f>dados!I3</f>
        <v>PROG. GES MANU. SER. EST. JUDICIÁRIO-PREST. JURISD. DO TJ/AC</v>
      </c>
      <c r="G13" s="30" t="str">
        <f>dados!J3</f>
        <v>MANUTENÇÃO DOS PROGRAMAS SOCIAIS E AMBIENTAIS</v>
      </c>
      <c r="H13" s="28" t="s">
        <v>33</v>
      </c>
      <c r="I13" s="28" t="str">
        <f>dados!M3</f>
        <v>200 </v>
      </c>
      <c r="J13" s="28" t="str">
        <f>dados!N3</f>
        <v>CONVÊNIO</v>
      </c>
      <c r="K13" s="28" t="str">
        <f>dados!L3</f>
        <v>3</v>
      </c>
      <c r="L13" s="31">
        <f>dados!O3</f>
        <v>0</v>
      </c>
      <c r="M13" s="31">
        <f>dados!P3</f>
        <v>255806.76</v>
      </c>
      <c r="N13" s="31">
        <f>dados!Q3</f>
        <v>4117.87</v>
      </c>
      <c r="O13" s="32">
        <f aca="true" t="shared" si="0" ref="O13:O33">L13+M13-N13</f>
        <v>251688.89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251688.89</v>
      </c>
      <c r="T13" s="31">
        <f>dados!U3</f>
        <v>202707.83</v>
      </c>
      <c r="U13" s="33">
        <f aca="true" t="shared" si="2" ref="U13:U33">IF(S13&gt;0,T13/S13,0)</f>
        <v>0.8053904564480378</v>
      </c>
      <c r="V13" s="31">
        <f>dados!V3</f>
        <v>202707.83</v>
      </c>
      <c r="W13" s="33">
        <f aca="true" t="shared" si="3" ref="W13:W33">IF(S13&gt;0,V13/S13,0)</f>
        <v>0.8053904564480378</v>
      </c>
      <c r="X13" s="31">
        <f>dados!W3</f>
        <v>202707.83</v>
      </c>
      <c r="Y13" s="33">
        <f aca="true" t="shared" si="4" ref="Y13:Y33">IF(S13&gt;0,X13/S13,0)</f>
        <v>0.8053904564480378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2220.2161</v>
      </c>
      <c r="F14" s="13" t="str">
        <f>dados!I4</f>
        <v>PROG. GES MANU. SER. EST. JUDICIÁRIO-PREST. JURISD. DO TJ/AC</v>
      </c>
      <c r="G14" s="13" t="str">
        <f>dados!J4</f>
        <v>MANUTENÇÃO DOS PROGRAMAS SOCIAIS E AMBIENTAIS</v>
      </c>
      <c r="H14" s="12" t="s">
        <v>33</v>
      </c>
      <c r="I14" s="12" t="str">
        <f>dados!M4</f>
        <v>100 </v>
      </c>
      <c r="J14" s="12" t="str">
        <f>dados!N4</f>
        <v>RP</v>
      </c>
      <c r="K14" s="12" t="str">
        <f>dados!L4</f>
        <v>4</v>
      </c>
      <c r="L14" s="16">
        <f>dados!O4</f>
        <v>1001</v>
      </c>
      <c r="M14" s="16">
        <f>dados!P4</f>
        <v>140633.92</v>
      </c>
      <c r="N14" s="16">
        <f>dados!Q4</f>
        <v>0</v>
      </c>
      <c r="O14" s="16">
        <f t="shared" si="0"/>
        <v>141634.92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141634.92</v>
      </c>
      <c r="T14" s="16">
        <f>dados!U4</f>
        <v>37117.15</v>
      </c>
      <c r="U14" s="18">
        <f t="shared" si="2"/>
        <v>0.2620621383483677</v>
      </c>
      <c r="V14" s="16">
        <f>dados!V4</f>
        <v>36613.15</v>
      </c>
      <c r="W14" s="18">
        <f t="shared" si="3"/>
        <v>0.2585036938630671</v>
      </c>
      <c r="X14" s="16">
        <f>dados!W4</f>
        <v>36613.15</v>
      </c>
      <c r="Y14" s="18">
        <f t="shared" si="4"/>
        <v>0.2585036938630671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2220.2161</v>
      </c>
      <c r="F15" s="29" t="str">
        <f>dados!I5</f>
        <v>PROG. GES MANU. SER. EST. JUDICIÁRIO-PREST. JURISD. DO TJ/AC</v>
      </c>
      <c r="G15" s="29" t="str">
        <f>dados!J5</f>
        <v>MANUTENÇÃO DOS PROGRAMAS SOCIAIS E AMBIENTAIS</v>
      </c>
      <c r="H15" s="28" t="s">
        <v>33</v>
      </c>
      <c r="I15" s="28" t="str">
        <f>dados!M5</f>
        <v>200 </v>
      </c>
      <c r="J15" s="28" t="str">
        <f>dados!N5</f>
        <v>CONVÊNIO</v>
      </c>
      <c r="K15" s="28" t="str">
        <f>dados!L5</f>
        <v>4</v>
      </c>
      <c r="L15" s="31">
        <f>dados!O5</f>
        <v>0</v>
      </c>
      <c r="M15" s="31">
        <f>dados!P5</f>
        <v>1278839.92</v>
      </c>
      <c r="N15" s="31">
        <f>dados!Q5</f>
        <v>124203.13</v>
      </c>
      <c r="O15" s="31">
        <f t="shared" si="0"/>
        <v>1154636.79</v>
      </c>
      <c r="P15" s="31">
        <f>dados!X5</f>
        <v>0</v>
      </c>
      <c r="Q15" s="31">
        <f>dados!Y5</f>
        <v>0</v>
      </c>
      <c r="R15" s="31">
        <f>dados!T5</f>
        <v>98503.1</v>
      </c>
      <c r="S15" s="31">
        <f t="shared" si="1"/>
        <v>1253139.8900000001</v>
      </c>
      <c r="T15" s="31">
        <f>dados!U5</f>
        <v>298634.13</v>
      </c>
      <c r="U15" s="33">
        <f t="shared" si="2"/>
        <v>0.2383086935330101</v>
      </c>
      <c r="V15" s="31">
        <f>dados!V5</f>
        <v>200173.59</v>
      </c>
      <c r="W15" s="33">
        <f t="shared" si="3"/>
        <v>0.1597376251425529</v>
      </c>
      <c r="X15" s="31">
        <f>dados!W5</f>
        <v>200173.59</v>
      </c>
      <c r="Y15" s="33">
        <f t="shared" si="4"/>
        <v>0.1597376251425529</v>
      </c>
    </row>
    <row r="16" spans="2:25" ht="16.5" customHeight="1">
      <c r="B16" s="12" t="str">
        <f>dados!C6</f>
        <v>001</v>
      </c>
      <c r="C16" s="13" t="str">
        <f>dados!D6</f>
        <v>PRESIDÊNCIA DO TJ/AC</v>
      </c>
      <c r="D16" s="12" t="str">
        <f>dados!E6&amp;"."&amp;dados!F6</f>
        <v>02.061</v>
      </c>
      <c r="E16" s="12" t="str">
        <f>dados!G6&amp;"."&amp;dados!H6</f>
        <v>2220.2162</v>
      </c>
      <c r="F16" s="13" t="str">
        <f>dados!I6</f>
        <v>PROG. GES MANU. SER. EST. JUDICIÁRIO-PREST. JURISD. DO TJ/AC</v>
      </c>
      <c r="G16" s="13" t="str">
        <f>dados!J6</f>
        <v>CUMPRIMENTO DE SENTENÇAS JUDICIAIS.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2</v>
      </c>
      <c r="M16" s="16">
        <f>dados!P6</f>
        <v>32000</v>
      </c>
      <c r="N16" s="16">
        <f>dados!Q6</f>
        <v>0</v>
      </c>
      <c r="O16" s="16">
        <f t="shared" si="0"/>
        <v>32002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32002</v>
      </c>
      <c r="T16" s="16">
        <f>dados!U6</f>
        <v>31920.9</v>
      </c>
      <c r="U16" s="18">
        <f t="shared" si="2"/>
        <v>0.9974657833885383</v>
      </c>
      <c r="V16" s="16">
        <f>dados!V6</f>
        <v>31920.9</v>
      </c>
      <c r="W16" s="18">
        <f t="shared" si="3"/>
        <v>0.9974657833885383</v>
      </c>
      <c r="X16" s="16">
        <f>dados!W6</f>
        <v>31920.9</v>
      </c>
      <c r="Y16" s="18">
        <f t="shared" si="4"/>
        <v>0.9974657833885383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2220.2163</v>
      </c>
      <c r="F17" s="29" t="str">
        <f>dados!I7</f>
        <v>PROG. GES MANU. SER. EST. JUDICIÁRIO-PREST. JURISD. DO TJ/AC</v>
      </c>
      <c r="G17" s="29" t="str">
        <f>dados!J7</f>
        <v>CUSTEIO COM FOLHA DE PAGAMENTO DO TJ/AC.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1</v>
      </c>
      <c r="L17" s="31">
        <f>dados!O7</f>
        <v>42266963.77</v>
      </c>
      <c r="M17" s="31">
        <f>dados!P7</f>
        <v>12884760.99</v>
      </c>
      <c r="N17" s="31">
        <f>dados!Q7</f>
        <v>6874403.91</v>
      </c>
      <c r="O17" s="31">
        <f t="shared" si="0"/>
        <v>48277320.85000001</v>
      </c>
      <c r="P17" s="31">
        <f>dados!X7</f>
        <v>0</v>
      </c>
      <c r="Q17" s="31">
        <f>dados!Y7</f>
        <v>0</v>
      </c>
      <c r="R17" s="31">
        <f>dados!T7</f>
        <v>6345413.63</v>
      </c>
      <c r="S17" s="31">
        <f t="shared" si="1"/>
        <v>54622734.48000001</v>
      </c>
      <c r="T17" s="31">
        <f>dados!U7</f>
        <v>53981963.99</v>
      </c>
      <c r="U17" s="33">
        <f t="shared" si="2"/>
        <v>0.9882691612549235</v>
      </c>
      <c r="V17" s="31">
        <f>dados!V7</f>
        <v>53325551.74</v>
      </c>
      <c r="W17" s="33">
        <f t="shared" si="3"/>
        <v>0.9762519626241896</v>
      </c>
      <c r="X17" s="31">
        <f>dados!W7</f>
        <v>53325551.74</v>
      </c>
      <c r="Y17" s="33">
        <f t="shared" si="4"/>
        <v>0.9762519626241896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2220.2172</v>
      </c>
      <c r="F18" s="13" t="str">
        <f>dados!I8</f>
        <v>PROG. GES MANU. SER. EST. JUDICIÁRIO-PREST. JURISD. DO TJ/AC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3</v>
      </c>
      <c r="L18" s="16">
        <f>dados!O8</f>
        <v>7714572.49</v>
      </c>
      <c r="M18" s="16">
        <f>dados!P8</f>
        <v>4610762.59</v>
      </c>
      <c r="N18" s="16">
        <f>dados!Q8</f>
        <v>1962250.99</v>
      </c>
      <c r="O18" s="16">
        <f t="shared" si="0"/>
        <v>10363084.09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10363084.09</v>
      </c>
      <c r="T18" s="16">
        <f>dados!U8</f>
        <v>10306439.51</v>
      </c>
      <c r="U18" s="18">
        <f t="shared" si="2"/>
        <v>0.9945340036317316</v>
      </c>
      <c r="V18" s="16">
        <f>dados!V8</f>
        <v>10293355.17</v>
      </c>
      <c r="W18" s="18">
        <f t="shared" si="3"/>
        <v>0.9932714123137063</v>
      </c>
      <c r="X18" s="16">
        <f>dados!W8</f>
        <v>10293355.17</v>
      </c>
      <c r="Y18" s="18">
        <f t="shared" si="4"/>
        <v>0.9932714123137063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2220.2172</v>
      </c>
      <c r="F19" s="29" t="str">
        <f>dados!I9</f>
        <v>PROG. GES MANU. SER. EST. JUDICIÁRIO-PREST. JURISD. DO TJ/AC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4</v>
      </c>
      <c r="L19" s="31">
        <f>dados!O9</f>
        <v>1</v>
      </c>
      <c r="M19" s="31">
        <f>dados!P9</f>
        <v>0</v>
      </c>
      <c r="N19" s="31">
        <f>dados!Q9</f>
        <v>0</v>
      </c>
      <c r="O19" s="31">
        <f t="shared" si="0"/>
        <v>1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1</v>
      </c>
      <c r="T19" s="31">
        <f>dados!U9</f>
        <v>0</v>
      </c>
      <c r="U19" s="33">
        <f t="shared" si="2"/>
        <v>0</v>
      </c>
      <c r="V19" s="31">
        <f>dados!V9</f>
        <v>0</v>
      </c>
      <c r="W19" s="33">
        <f t="shared" si="3"/>
        <v>0</v>
      </c>
      <c r="X19" s="31">
        <f>dados!W9</f>
        <v>0</v>
      </c>
      <c r="Y19" s="33">
        <f t="shared" si="4"/>
        <v>0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02.122</v>
      </c>
      <c r="E20" s="12" t="str">
        <f>dados!G10&amp;"."&amp;dados!H10</f>
        <v>2220.2172</v>
      </c>
      <c r="F20" s="13" t="str">
        <f>dados!I10</f>
        <v>PROG. GES MANU. SER. EST. JUDICIÁRIO-PREST. JURISD. DO TJ/AC</v>
      </c>
      <c r="G20" s="13" t="str">
        <f>dados!J10</f>
        <v>GESTÃO ADMINISTRATIVA DO TRIBUNAL DE JUSTIÇA / AC / DIPES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6</v>
      </c>
      <c r="L20" s="16">
        <f>dados!O10</f>
        <v>0</v>
      </c>
      <c r="M20" s="16">
        <f>dados!P10</f>
        <v>91000</v>
      </c>
      <c r="N20" s="16">
        <f>dados!Q10</f>
        <v>2215.19</v>
      </c>
      <c r="O20" s="16">
        <f t="shared" si="0"/>
        <v>88784.81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88784.81</v>
      </c>
      <c r="T20" s="16">
        <f>dados!U10</f>
        <v>88784.81</v>
      </c>
      <c r="U20" s="18">
        <f t="shared" si="2"/>
        <v>1</v>
      </c>
      <c r="V20" s="16">
        <f>dados!V10</f>
        <v>78823.83</v>
      </c>
      <c r="W20" s="18">
        <f t="shared" si="3"/>
        <v>0.8878076103333442</v>
      </c>
      <c r="X20" s="16">
        <f>dados!W10</f>
        <v>78823.83</v>
      </c>
      <c r="Y20" s="18">
        <f t="shared" si="4"/>
        <v>0.8878076103333442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2220.2165</v>
      </c>
      <c r="F21" s="29" t="str">
        <f>dados!I11</f>
        <v>PROG. GES MANU. SER. EST. JUDICIÁRIO-PREST. JURISD. DO TJ/AC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3</v>
      </c>
      <c r="L21" s="31">
        <f>dados!O11</f>
        <v>2</v>
      </c>
      <c r="M21" s="31">
        <f>dados!P11</f>
        <v>0</v>
      </c>
      <c r="N21" s="31">
        <f>dados!Q11</f>
        <v>0</v>
      </c>
      <c r="O21" s="31">
        <f t="shared" si="0"/>
        <v>2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2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02.301</v>
      </c>
      <c r="E22" s="12" t="str">
        <f>dados!G12&amp;"."&amp;dados!H12</f>
        <v>2220.2165</v>
      </c>
      <c r="F22" s="13" t="str">
        <f>dados!I12</f>
        <v>PROG. GES MANU. SER. EST. JUDICIÁRIO-PREST. JURISD. DO TJ/AC</v>
      </c>
      <c r="G22" s="13" t="str">
        <f>dados!J12</f>
        <v>PROGRAMA QUALIDADE DE VIDA.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4</v>
      </c>
      <c r="L22" s="16">
        <f>dados!O12</f>
        <v>1</v>
      </c>
      <c r="M22" s="16">
        <f>dados!P12</f>
        <v>0</v>
      </c>
      <c r="N22" s="16">
        <f>dados!Q12</f>
        <v>0</v>
      </c>
      <c r="O22" s="16">
        <f t="shared" si="0"/>
        <v>1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1</v>
      </c>
      <c r="T22" s="16">
        <f>dados!U12</f>
        <v>0</v>
      </c>
      <c r="U22" s="18">
        <f t="shared" si="2"/>
        <v>0</v>
      </c>
      <c r="V22" s="16">
        <f>dados!V12</f>
        <v>0</v>
      </c>
      <c r="W22" s="18">
        <f t="shared" si="3"/>
        <v>0</v>
      </c>
      <c r="X22" s="16">
        <f>dados!W12</f>
        <v>0</v>
      </c>
      <c r="Y22" s="18">
        <f t="shared" si="4"/>
        <v>0</v>
      </c>
    </row>
    <row r="23" spans="2:25" ht="16.5" customHeight="1">
      <c r="B23" s="28" t="str">
        <f>dados!C13</f>
        <v>002</v>
      </c>
      <c r="C23" s="29" t="str">
        <f>dados!D13</f>
        <v>DIRETORIA DE GESTÃO DE PESSOAS</v>
      </c>
      <c r="D23" s="28" t="str">
        <f>dados!E13&amp;"."&amp;dados!F13</f>
        <v>09.272</v>
      </c>
      <c r="E23" s="28" t="str">
        <f>dados!G13&amp;"."&amp;dados!H13</f>
        <v>2220.2164</v>
      </c>
      <c r="F23" s="29" t="str">
        <f>dados!I13</f>
        <v>PROG. GES MANU. SER. EST. JUDICIÁRIO-PREST. JURISD. DO TJ/AC</v>
      </c>
      <c r="G23" s="29" t="str">
        <f>dados!J13</f>
        <v>CUSTEIO DE INATIVOS E PENSIONISTAS DO TRIBUNAL DE JUSTIÇA.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1</v>
      </c>
      <c r="L23" s="31">
        <f>dados!O13</f>
        <v>26189342.11</v>
      </c>
      <c r="M23" s="31">
        <f>dados!P13</f>
        <v>18624010.76</v>
      </c>
      <c r="N23" s="31">
        <f>dados!Q13</f>
        <v>535243.88</v>
      </c>
      <c r="O23" s="31">
        <f t="shared" si="0"/>
        <v>44278108.99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44278108.99</v>
      </c>
      <c r="T23" s="31">
        <f>dados!U13</f>
        <v>44278108.99</v>
      </c>
      <c r="U23" s="33">
        <f t="shared" si="2"/>
        <v>1</v>
      </c>
      <c r="V23" s="31">
        <f>dados!V13</f>
        <v>44278108.99</v>
      </c>
      <c r="W23" s="33">
        <f t="shared" si="3"/>
        <v>1</v>
      </c>
      <c r="X23" s="31">
        <f>dados!W13</f>
        <v>44278108.99</v>
      </c>
      <c r="Y23" s="33">
        <f t="shared" si="4"/>
        <v>1</v>
      </c>
    </row>
    <row r="24" spans="2:25" ht="16.5" customHeight="1">
      <c r="B24" s="12" t="str">
        <f>dados!C14</f>
        <v>003</v>
      </c>
      <c r="C24" s="13" t="str">
        <f>dados!D14</f>
        <v>DIRETORIA DE GESTÃO ESTRATÉGICA</v>
      </c>
      <c r="D24" s="12" t="str">
        <f>dados!E14&amp;"."&amp;dados!F14</f>
        <v>02.122</v>
      </c>
      <c r="E24" s="12" t="str">
        <f>dados!G14&amp;"."&amp;dados!H14</f>
        <v>2220.2166</v>
      </c>
      <c r="F24" s="13" t="str">
        <f>dados!I14</f>
        <v>PROG. GES MANU. SER. EST. JUDICIÁRIO-PREST. JURISD. DO TJ/AC</v>
      </c>
      <c r="G24" s="13" t="str">
        <f>dados!J14</f>
        <v>MODERNIZAÇÃO E DESENVOLVIMENTO INSTITUCIONAL.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12334.88</v>
      </c>
      <c r="M24" s="16">
        <f>dados!P14</f>
        <v>0</v>
      </c>
      <c r="N24" s="16">
        <f>dados!Q14</f>
        <v>303.33</v>
      </c>
      <c r="O24" s="16">
        <f t="shared" si="0"/>
        <v>12031.55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12031.55</v>
      </c>
      <c r="T24" s="16">
        <f>dados!U14</f>
        <v>12029.55</v>
      </c>
      <c r="U24" s="18">
        <f t="shared" si="2"/>
        <v>0.9998337703787127</v>
      </c>
      <c r="V24" s="16">
        <f>dados!V14</f>
        <v>12029.55</v>
      </c>
      <c r="W24" s="18">
        <f t="shared" si="3"/>
        <v>0.9998337703787127</v>
      </c>
      <c r="X24" s="16">
        <f>dados!W14</f>
        <v>12029.55</v>
      </c>
      <c r="Y24" s="18">
        <f t="shared" si="4"/>
        <v>0.9998337703787127</v>
      </c>
    </row>
    <row r="25" spans="2:25" ht="16.5" customHeight="1">
      <c r="B25" s="28" t="str">
        <f>dados!C15</f>
        <v>004</v>
      </c>
      <c r="C25" s="29" t="str">
        <f>dados!D15</f>
        <v>DIRETORIA DE INFORMAÇÃO INSTITUCIONAL</v>
      </c>
      <c r="D25" s="28" t="str">
        <f>dados!E15&amp;"."&amp;dados!F15</f>
        <v>02.131</v>
      </c>
      <c r="E25" s="28" t="str">
        <f>dados!G15&amp;"."&amp;dados!H15</f>
        <v>2220.2167</v>
      </c>
      <c r="F25" s="29" t="str">
        <f>dados!I15</f>
        <v>PROG. GES MANU. SER. EST. JUDICIÁRIO-PREST. JURISD. DO TJ/AC</v>
      </c>
      <c r="G25" s="29" t="str">
        <f>dados!J15</f>
        <v>PLANO ESTRATÉGICO DE COMUNICAÇÃO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3</v>
      </c>
      <c r="L25" s="31">
        <f>dados!O15</f>
        <v>20003</v>
      </c>
      <c r="M25" s="31">
        <f>dados!P15</f>
        <v>0</v>
      </c>
      <c r="N25" s="31">
        <f>dados!Q15</f>
        <v>11615.12</v>
      </c>
      <c r="O25" s="31">
        <f t="shared" si="0"/>
        <v>8387.88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8387.88</v>
      </c>
      <c r="T25" s="31">
        <f>dados!U15</f>
        <v>8384.88</v>
      </c>
      <c r="U25" s="33">
        <f t="shared" si="2"/>
        <v>0.9996423410921472</v>
      </c>
      <c r="V25" s="31">
        <f>dados!V15</f>
        <v>8384.88</v>
      </c>
      <c r="W25" s="33">
        <f t="shared" si="3"/>
        <v>0.9996423410921472</v>
      </c>
      <c r="X25" s="31">
        <f>dados!W15</f>
        <v>8384.88</v>
      </c>
      <c r="Y25" s="33">
        <f t="shared" si="4"/>
        <v>0.9996423410921472</v>
      </c>
    </row>
    <row r="26" spans="2:25" ht="16.5" customHeight="1">
      <c r="B26" s="12" t="str">
        <f>dados!C16</f>
        <v>004</v>
      </c>
      <c r="C26" s="13" t="str">
        <f>dados!D16</f>
        <v>DIRETORIA DE INFORMAÇÃO INSTITUCIONAL</v>
      </c>
      <c r="D26" s="12" t="str">
        <f>dados!E16&amp;"."&amp;dados!F16</f>
        <v>02.131</v>
      </c>
      <c r="E26" s="12" t="str">
        <f>dados!G16&amp;"."&amp;dados!H16</f>
        <v>2220.2167</v>
      </c>
      <c r="F26" s="13" t="str">
        <f>dados!I16</f>
        <v>PROG. GES MANU. SER. EST. JUDICIÁRIO-PREST. JURISD. DO TJ/AC</v>
      </c>
      <c r="G26" s="13" t="str">
        <f>dados!J16</f>
        <v>PLANO ESTRATÉGICO DE COMUNICAÇÃO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4</v>
      </c>
      <c r="L26" s="16">
        <f>dados!O16</f>
        <v>1</v>
      </c>
      <c r="M26" s="16">
        <f>dados!P16</f>
        <v>0</v>
      </c>
      <c r="N26" s="16">
        <f>dados!Q16</f>
        <v>0</v>
      </c>
      <c r="O26" s="16">
        <f t="shared" si="0"/>
        <v>1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1</v>
      </c>
      <c r="T26" s="16">
        <f>dados!U16</f>
        <v>0</v>
      </c>
      <c r="U26" s="18">
        <f t="shared" si="2"/>
        <v>0</v>
      </c>
      <c r="V26" s="16">
        <f>dados!V16</f>
        <v>0</v>
      </c>
      <c r="W26" s="18">
        <f t="shared" si="3"/>
        <v>0</v>
      </c>
      <c r="X26" s="16">
        <f>dados!W16</f>
        <v>0</v>
      </c>
      <c r="Y26" s="18">
        <f t="shared" si="4"/>
        <v>0</v>
      </c>
    </row>
    <row r="27" spans="2:25" ht="16.5" customHeight="1">
      <c r="B27" s="28" t="str">
        <f>dados!C17</f>
        <v>005</v>
      </c>
      <c r="C27" s="29" t="str">
        <f>dados!D17</f>
        <v>DIRETORIA DE TECNOLOGIA E INFORMAÇÃO</v>
      </c>
      <c r="D27" s="28" t="str">
        <f>dados!E17&amp;"."&amp;dados!F17</f>
        <v>02.126</v>
      </c>
      <c r="E27" s="28" t="str">
        <f>dados!G17&amp;"."&amp;dados!H17</f>
        <v>2220.2168</v>
      </c>
      <c r="F27" s="29" t="str">
        <f>dados!I17</f>
        <v>PROG. GES MANU. SER. EST. JUDICIÁRIO-PREST. JURISD. DO TJ/AC</v>
      </c>
      <c r="G27" s="29" t="str">
        <f>dados!J17</f>
        <v>PLANO ESTRATÉGICO DE TECNOLOGIA DA INFORMAÇÃO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3</v>
      </c>
      <c r="L27" s="31">
        <f>dados!O17</f>
        <v>10004</v>
      </c>
      <c r="M27" s="31">
        <f>dados!P17</f>
        <v>20000</v>
      </c>
      <c r="N27" s="31">
        <f>dados!Q17</f>
        <v>205.95</v>
      </c>
      <c r="O27" s="31">
        <f t="shared" si="0"/>
        <v>29798.05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29798.05</v>
      </c>
      <c r="T27" s="31">
        <f>dados!U17</f>
        <v>29794.05</v>
      </c>
      <c r="U27" s="33">
        <f t="shared" si="2"/>
        <v>0.9998657630281176</v>
      </c>
      <c r="V27" s="31">
        <f>dados!V17</f>
        <v>29794.05</v>
      </c>
      <c r="W27" s="33">
        <f t="shared" si="3"/>
        <v>0.9998657630281176</v>
      </c>
      <c r="X27" s="31">
        <f>dados!W17</f>
        <v>29794.05</v>
      </c>
      <c r="Y27" s="33">
        <f t="shared" si="4"/>
        <v>0.9998657630281176</v>
      </c>
    </row>
    <row r="28" spans="2:25" ht="16.5" customHeight="1">
      <c r="B28" s="12" t="str">
        <f>dados!C18</f>
        <v>005</v>
      </c>
      <c r="C28" s="13" t="str">
        <f>dados!D18</f>
        <v>DIRETORIA DE TECNOLOGIA E INFORMAÇÃO</v>
      </c>
      <c r="D28" s="12" t="str">
        <f>dados!E18&amp;"."&amp;dados!F18</f>
        <v>02.126</v>
      </c>
      <c r="E28" s="12" t="str">
        <f>dados!G18&amp;"."&amp;dados!H18</f>
        <v>2220.2168</v>
      </c>
      <c r="F28" s="13" t="str">
        <f>dados!I18</f>
        <v>PROG. GES MANU. SER. EST. JUDICIÁRIO-PREST. JURISD. DO TJ/AC</v>
      </c>
      <c r="G28" s="13" t="str">
        <f>dados!J18</f>
        <v>PLANO ESTRATÉGICO DE TECNOLOGIA DA INFORMAÇÃO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4</v>
      </c>
      <c r="L28" s="16">
        <f>dados!O18</f>
        <v>2</v>
      </c>
      <c r="M28" s="16">
        <f>dados!P18</f>
        <v>0</v>
      </c>
      <c r="N28" s="16">
        <f>dados!Q18</f>
        <v>0</v>
      </c>
      <c r="O28" s="16">
        <f t="shared" si="0"/>
        <v>2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2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2220.1907</v>
      </c>
      <c r="F29" s="29" t="str">
        <f>dados!I19</f>
        <v>PROG. GES MANU. SER. EST. JUDICIÁRIO-PREST. JURISD. DO TJ/AC</v>
      </c>
      <c r="G29" s="29" t="str">
        <f>dados!J19</f>
        <v>PLANO DE OBRAS.</v>
      </c>
      <c r="H29" s="28" t="s">
        <v>33</v>
      </c>
      <c r="I29" s="28" t="str">
        <f>dados!M19</f>
        <v>100 </v>
      </c>
      <c r="J29" s="28" t="str">
        <f>dados!N19</f>
        <v>RP</v>
      </c>
      <c r="K29" s="28" t="str">
        <f>dados!L19</f>
        <v>3</v>
      </c>
      <c r="L29" s="31">
        <f>dados!O19</f>
        <v>1</v>
      </c>
      <c r="M29" s="31">
        <f>dados!P19</f>
        <v>0</v>
      </c>
      <c r="N29" s="31">
        <f>dados!Q19</f>
        <v>0</v>
      </c>
      <c r="O29" s="31">
        <f t="shared" si="0"/>
        <v>1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1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2220.1907</v>
      </c>
      <c r="F30" s="13" t="str">
        <f>dados!I20</f>
        <v>PROG. GES MANU. SER. EST. JUDICIÁRIO-PREST. JURISD. DO TJ/AC</v>
      </c>
      <c r="G30" s="13" t="str">
        <f>dados!J20</f>
        <v>PLANO DE OBRAS.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4</v>
      </c>
      <c r="L30" s="16">
        <f>dados!O20</f>
        <v>2</v>
      </c>
      <c r="M30" s="16">
        <f>dados!P20</f>
        <v>0</v>
      </c>
      <c r="N30" s="16">
        <f>dados!Q20</f>
        <v>0</v>
      </c>
      <c r="O30" s="16">
        <f t="shared" si="0"/>
        <v>2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2</v>
      </c>
      <c r="T30" s="16">
        <f>dados!U20</f>
        <v>0</v>
      </c>
      <c r="U30" s="18">
        <f t="shared" si="2"/>
        <v>0</v>
      </c>
      <c r="V30" s="16">
        <f>dados!V20</f>
        <v>0</v>
      </c>
      <c r="W30" s="18">
        <f t="shared" si="3"/>
        <v>0</v>
      </c>
      <c r="X30" s="16">
        <f>dados!W20</f>
        <v>0</v>
      </c>
      <c r="Y30" s="18">
        <f t="shared" si="4"/>
        <v>0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2220.2169</v>
      </c>
      <c r="F31" s="29" t="str">
        <f>dados!I21</f>
        <v>PROG. GES MANU. SER. EST. JUDICIÁRIO-PREST. JURISD. DO TJ/AC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3</v>
      </c>
      <c r="L31" s="31">
        <f>dados!O21</f>
        <v>60006</v>
      </c>
      <c r="M31" s="31">
        <f>dados!P21</f>
        <v>3000</v>
      </c>
      <c r="N31" s="31">
        <f>dados!Q21</f>
        <v>31299.65</v>
      </c>
      <c r="O31" s="31">
        <f t="shared" si="0"/>
        <v>31706.35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31706.35</v>
      </c>
      <c r="T31" s="31">
        <f>dados!U21</f>
        <v>31700.35</v>
      </c>
      <c r="U31" s="33">
        <f t="shared" si="2"/>
        <v>0.9998107634590547</v>
      </c>
      <c r="V31" s="31">
        <f>dados!V21</f>
        <v>31056.35</v>
      </c>
      <c r="W31" s="33">
        <f t="shared" si="3"/>
        <v>0.9794993747309293</v>
      </c>
      <c r="X31" s="31">
        <f>dados!W21</f>
        <v>31056.35</v>
      </c>
      <c r="Y31" s="33">
        <f t="shared" si="4"/>
        <v>0.9794993747309293</v>
      </c>
    </row>
    <row r="32" spans="2:25" ht="16.5" customHeight="1">
      <c r="B32" s="12" t="str">
        <f>dados!C22</f>
        <v>006</v>
      </c>
      <c r="C32" s="13" t="str">
        <f>dados!D22</f>
        <v>DIRETORIA DE LOGÍSTICA</v>
      </c>
      <c r="D32" s="12" t="str">
        <f>dados!E22&amp;"."&amp;dados!F22</f>
        <v>02.122</v>
      </c>
      <c r="E32" s="12" t="str">
        <f>dados!G22&amp;"."&amp;dados!H22</f>
        <v>2220.2169</v>
      </c>
      <c r="F32" s="13" t="str">
        <f>dados!I22</f>
        <v>PROG. GES MANU. SER. EST. JUDICIÁRIO-PREST. JURISD. DO TJ/AC</v>
      </c>
      <c r="G32" s="13" t="str">
        <f>dados!J22</f>
        <v>GESTÃO ADMINISTRATIVA DO TRIBUNAL DE JUSTIÇA  / AC.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4</v>
      </c>
      <c r="L32" s="16">
        <f>dados!O22</f>
        <v>2</v>
      </c>
      <c r="M32" s="16">
        <f>dados!P22</f>
        <v>0</v>
      </c>
      <c r="N32" s="16">
        <f>dados!Q22</f>
        <v>0</v>
      </c>
      <c r="O32" s="16">
        <f t="shared" si="0"/>
        <v>2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2</v>
      </c>
      <c r="T32" s="16">
        <f>dados!U22</f>
        <v>0</v>
      </c>
      <c r="U32" s="18">
        <f t="shared" si="2"/>
        <v>0</v>
      </c>
      <c r="V32" s="16">
        <f>dados!V22</f>
        <v>0</v>
      </c>
      <c r="W32" s="18">
        <f t="shared" si="3"/>
        <v>0</v>
      </c>
      <c r="X32" s="16">
        <f>dados!W22</f>
        <v>0</v>
      </c>
      <c r="Y32" s="18">
        <f t="shared" si="4"/>
        <v>0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2220.2170</v>
      </c>
      <c r="F33" s="29" t="str">
        <f>dados!I23</f>
        <v>PROG. GES MANU. SER. EST. JUDICIÁRIO-PREST. JURISD. DO TJ/AC</v>
      </c>
      <c r="G33" s="29" t="str">
        <f>dados!J23</f>
        <v>PLANO ESTRATÉGICO DE CAPACITAÇÃO.</v>
      </c>
      <c r="H33" s="28" t="s">
        <v>33</v>
      </c>
      <c r="I33" s="28" t="str">
        <f>dados!M23</f>
        <v>100 </v>
      </c>
      <c r="J33" s="28" t="str">
        <f>dados!N23</f>
        <v>RP</v>
      </c>
      <c r="K33" s="28" t="str">
        <f>dados!L23</f>
        <v>3</v>
      </c>
      <c r="L33" s="31">
        <f>dados!O23</f>
        <v>87137.6</v>
      </c>
      <c r="M33" s="31">
        <f>dados!P23</f>
        <v>63726.67</v>
      </c>
      <c r="N33" s="31">
        <f>dados!Q23</f>
        <v>41909.01</v>
      </c>
      <c r="O33" s="31">
        <f t="shared" si="0"/>
        <v>108955.26000000001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108955.26000000001</v>
      </c>
      <c r="T33" s="31">
        <f>dados!U23</f>
        <v>75219.59</v>
      </c>
      <c r="U33" s="33">
        <f t="shared" si="2"/>
        <v>0.6903713505892234</v>
      </c>
      <c r="V33" s="31">
        <f>dados!V23</f>
        <v>75219.59</v>
      </c>
      <c r="W33" s="33">
        <f t="shared" si="3"/>
        <v>0.6903713505892234</v>
      </c>
      <c r="X33" s="31">
        <f>dados!W23</f>
        <v>75219.59</v>
      </c>
      <c r="Y33" s="33">
        <f t="shared" si="4"/>
        <v>0.6903713505892234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2220.2170</v>
      </c>
      <c r="F34" s="24" t="str">
        <f>dados!I24</f>
        <v>PROG. GES MANU. SER. EST. JUDICIÁRIO-PREST. JURISD. DO TJ/AC</v>
      </c>
      <c r="G34" s="26" t="str">
        <f>dados!J24</f>
        <v>PLANO ESTRATÉGICO DE CAPACITAÇÃO.</v>
      </c>
      <c r="H34" s="23" t="s">
        <v>33</v>
      </c>
      <c r="I34" s="23" t="str">
        <f>dados!M24</f>
        <v>200 </v>
      </c>
      <c r="J34" s="23" t="str">
        <f>dados!N24</f>
        <v>CONVÊNIO</v>
      </c>
      <c r="K34" s="23" t="str">
        <f>dados!L24</f>
        <v>3</v>
      </c>
      <c r="L34" s="20">
        <f>dados!O24</f>
        <v>0</v>
      </c>
      <c r="M34" s="22">
        <f>dados!P24</f>
        <v>19287.16</v>
      </c>
      <c r="N34" s="22">
        <f>dados!Q24</f>
        <v>0</v>
      </c>
      <c r="O34" s="27">
        <f>L34+M34-N34</f>
        <v>19287.16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19287.16</v>
      </c>
      <c r="T34" s="22">
        <f>dados!U24</f>
        <v>179.52</v>
      </c>
      <c r="U34" s="21">
        <f>IF(S34&gt;0,T34/S34,0)</f>
        <v>0.009307746708172691</v>
      </c>
      <c r="V34" s="22">
        <f>dados!V24</f>
        <v>179.52</v>
      </c>
      <c r="W34" s="21">
        <f>IF(S34&gt;0,V34/S34,0)</f>
        <v>0.009307746708172691</v>
      </c>
      <c r="X34" s="22">
        <f>dados!W24</f>
        <v>0</v>
      </c>
      <c r="Y34" s="21">
        <f>IF(S34&gt;0,X34/S34,0)</f>
        <v>0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2220.2170</v>
      </c>
      <c r="F35" s="29" t="str">
        <f>dados!I25</f>
        <v>PROG. GES MANU. SER. EST. JUDICIÁRIO-PREST. JURISD. DO TJ/AC</v>
      </c>
      <c r="G35" s="30" t="str">
        <f>dados!J25</f>
        <v>PLANO ESTRATÉGICO DE CAPACITAÇÃO.</v>
      </c>
      <c r="H35" s="28" t="s">
        <v>33</v>
      </c>
      <c r="I35" s="28" t="str">
        <f>dados!M25</f>
        <v>100 </v>
      </c>
      <c r="J35" s="28" t="str">
        <f>dados!N25</f>
        <v>RP</v>
      </c>
      <c r="K35" s="28" t="str">
        <f>dados!L25</f>
        <v>4</v>
      </c>
      <c r="L35" s="31">
        <f>dados!O25</f>
        <v>135097.36</v>
      </c>
      <c r="M35" s="31">
        <f>dados!P25</f>
        <v>1217.74</v>
      </c>
      <c r="N35" s="31">
        <f>dados!Q25</f>
        <v>60545.42</v>
      </c>
      <c r="O35" s="32">
        <f aca="true" t="shared" si="5" ref="O35:O46">L35+M35-N35</f>
        <v>75769.67999999998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75769.67999999998</v>
      </c>
      <c r="T35" s="31">
        <f>dados!U25</f>
        <v>74550.94</v>
      </c>
      <c r="U35" s="33">
        <f aca="true" t="shared" si="7" ref="U35:U46">IF(S35&gt;0,T35/S35,0)</f>
        <v>0.9839152019646912</v>
      </c>
      <c r="V35" s="31">
        <f>dados!V25</f>
        <v>12072</v>
      </c>
      <c r="W35" s="33">
        <f aca="true" t="shared" si="8" ref="W35:W46">IF(S35&gt;0,V35/S35,0)</f>
        <v>0.1593249436977958</v>
      </c>
      <c r="X35" s="31">
        <f>dados!W25</f>
        <v>12072</v>
      </c>
      <c r="Y35" s="33">
        <f aca="true" t="shared" si="9" ref="Y35:Y46">IF(S35&gt;0,X35/S35,0)</f>
        <v>0.1593249436977958</v>
      </c>
    </row>
    <row r="36" spans="2:25" ht="16.5" customHeight="1">
      <c r="B36" s="12" t="str">
        <f>dados!C26</f>
        <v>007</v>
      </c>
      <c r="C36" s="13" t="str">
        <f>dados!D26</f>
        <v>ESCOLA DO PODER JUDICIÁRIO</v>
      </c>
      <c r="D36" s="12" t="str">
        <f>dados!E26&amp;"."&amp;dados!F26</f>
        <v>02.128</v>
      </c>
      <c r="E36" s="12" t="str">
        <f>dados!G26&amp;"."&amp;dados!H26</f>
        <v>2220.2170</v>
      </c>
      <c r="F36" s="13" t="str">
        <f>dados!I26</f>
        <v>PROG. GES MANU. SER. EST. JUDICIÁRIO-PREST. JURISD. DO TJ/AC</v>
      </c>
      <c r="G36" s="13" t="str">
        <f>dados!J26</f>
        <v>PLANO ESTRATÉGICO DE CAPACITAÇÃO.</v>
      </c>
      <c r="H36" s="12" t="s">
        <v>33</v>
      </c>
      <c r="I36" s="12" t="str">
        <f>dados!M26</f>
        <v>200 </v>
      </c>
      <c r="J36" s="12" t="str">
        <f>dados!N26</f>
        <v>CONVÊNIO</v>
      </c>
      <c r="K36" s="12" t="str">
        <f>dados!L26</f>
        <v>4</v>
      </c>
      <c r="L36" s="16">
        <f>dados!O26</f>
        <v>0</v>
      </c>
      <c r="M36" s="16">
        <f>dados!P26</f>
        <v>116087.19</v>
      </c>
      <c r="N36" s="16">
        <f>dados!Q26</f>
        <v>0</v>
      </c>
      <c r="O36" s="16">
        <f t="shared" si="5"/>
        <v>116087.19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116087.19</v>
      </c>
      <c r="T36" s="16">
        <f>dados!U26</f>
        <v>4909.1</v>
      </c>
      <c r="U36" s="18">
        <f t="shared" si="7"/>
        <v>0.04228804228959285</v>
      </c>
      <c r="V36" s="16">
        <f>dados!V26</f>
        <v>4909.1</v>
      </c>
      <c r="W36" s="18">
        <f t="shared" si="8"/>
        <v>0.04228804228959285</v>
      </c>
      <c r="X36" s="16">
        <f>dados!W26</f>
        <v>0</v>
      </c>
      <c r="Y36" s="18">
        <f t="shared" si="9"/>
        <v>0</v>
      </c>
    </row>
    <row r="37" spans="2:25" ht="16.5" customHeight="1">
      <c r="B37" s="28" t="str">
        <f>dados!C27</f>
        <v>008</v>
      </c>
      <c r="C37" s="29" t="str">
        <f>dados!D27</f>
        <v>DIRETORIA REGIONAL DO VALE DO ACRE</v>
      </c>
      <c r="D37" s="28" t="str">
        <f>dados!E27&amp;"."&amp;dados!F27</f>
        <v>02.122</v>
      </c>
      <c r="E37" s="28" t="str">
        <f>dados!G27&amp;"."&amp;dados!H27</f>
        <v>2220.2171</v>
      </c>
      <c r="F37" s="29" t="str">
        <f>dados!I27</f>
        <v>PROG. GES MANU. SER. EST. JUDICIÁRIO-PREST. JURISD. DO TJ/AC</v>
      </c>
      <c r="G37" s="29" t="str">
        <f>dados!J27</f>
        <v>GESTÃO ADMINISTRATIVA DO TRIBUNAL DE JUSTIÇA / AC.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3</v>
      </c>
      <c r="L37" s="31">
        <f>dados!O27</f>
        <v>45571.7</v>
      </c>
      <c r="M37" s="31">
        <f>dados!P27</f>
        <v>50000</v>
      </c>
      <c r="N37" s="31">
        <f>dados!Q27</f>
        <v>97.2</v>
      </c>
      <c r="O37" s="31">
        <f t="shared" si="5"/>
        <v>95474.5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95474.5</v>
      </c>
      <c r="T37" s="31">
        <f>dados!U27</f>
        <v>95473.5</v>
      </c>
      <c r="U37" s="33">
        <f t="shared" si="7"/>
        <v>0.9999895259990887</v>
      </c>
      <c r="V37" s="31">
        <f>dados!V27</f>
        <v>95473.5</v>
      </c>
      <c r="W37" s="33">
        <f t="shared" si="8"/>
        <v>0.9999895259990887</v>
      </c>
      <c r="X37" s="31">
        <f>dados!W27</f>
        <v>95473.5</v>
      </c>
      <c r="Y37" s="33">
        <f t="shared" si="9"/>
        <v>0.9999895259990887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2220.4161</v>
      </c>
      <c r="F38" s="13" t="str">
        <f>dados!I28</f>
        <v>PROG. GES MANU. SER. EST. JUDICIÁRIO-PREST. JURISD. DO TJ/AC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1</v>
      </c>
      <c r="L38" s="16">
        <f>dados!O28</f>
        <v>125746816.27</v>
      </c>
      <c r="M38" s="16">
        <f>dados!P28</f>
        <v>16604325.19</v>
      </c>
      <c r="N38" s="16">
        <f>dados!Q28</f>
        <v>22334534.13</v>
      </c>
      <c r="O38" s="16">
        <f t="shared" si="5"/>
        <v>120016607.33000001</v>
      </c>
      <c r="P38" s="16">
        <f>dados!X28</f>
        <v>0</v>
      </c>
      <c r="Q38" s="16">
        <f>dados!Y28</f>
        <v>0</v>
      </c>
      <c r="R38" s="16">
        <f>dados!T28</f>
        <v>27389259.18</v>
      </c>
      <c r="S38" s="16">
        <f t="shared" si="6"/>
        <v>147405866.51000002</v>
      </c>
      <c r="T38" s="16">
        <f>dados!U28</f>
        <v>147250441.7</v>
      </c>
      <c r="U38" s="18">
        <f t="shared" si="7"/>
        <v>0.9989455995634374</v>
      </c>
      <c r="V38" s="16">
        <f>dados!V28</f>
        <v>144217771.73</v>
      </c>
      <c r="W38" s="18">
        <f t="shared" si="8"/>
        <v>0.9783719952571647</v>
      </c>
      <c r="X38" s="16">
        <f>dados!W28</f>
        <v>144217771.73</v>
      </c>
      <c r="Y38" s="18">
        <f t="shared" si="9"/>
        <v>0.9783719952571647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2220.4161</v>
      </c>
      <c r="F39" s="29" t="str">
        <f>dados!I29</f>
        <v>PROG. GES MANU. SER. EST. JUDICIÁRIO-PREST. JURISD. DO TJ/AC</v>
      </c>
      <c r="G39" s="29" t="str">
        <f>dados!J29</f>
        <v>CUSTEIO COM FOLHA DE PAGAMENTO - 1º GRAU DE JURISDIÇÃO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1</v>
      </c>
      <c r="M39" s="31">
        <f>dados!P29</f>
        <v>0</v>
      </c>
      <c r="N39" s="31">
        <f>dados!Q29</f>
        <v>0</v>
      </c>
      <c r="O39" s="31">
        <f t="shared" si="5"/>
        <v>1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2220.4162</v>
      </c>
      <c r="F40" s="13" t="str">
        <f>dados!I30</f>
        <v>PROG. GES MANU. SER. EST. JUDICIÁRIO-PREST. JURISD. DO TJ/AC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3</v>
      </c>
      <c r="L40" s="16">
        <f>dados!O30</f>
        <v>3</v>
      </c>
      <c r="M40" s="16">
        <f>dados!P30</f>
        <v>0</v>
      </c>
      <c r="N40" s="16">
        <f>dados!Q30</f>
        <v>0</v>
      </c>
      <c r="O40" s="16">
        <f t="shared" si="5"/>
        <v>3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3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2220.4162</v>
      </c>
      <c r="F41" s="29" t="str">
        <f>dados!I31</f>
        <v>PROG. GES MANU. SER. EST. JUDICIÁRIO-PREST. JURISD. DO TJ/AC</v>
      </c>
      <c r="G41" s="29" t="str">
        <f>dados!J31</f>
        <v>PLANO DE OBRAS</v>
      </c>
      <c r="H41" s="28" t="s">
        <v>33</v>
      </c>
      <c r="I41" s="28" t="str">
        <f>dados!M31</f>
        <v>100 </v>
      </c>
      <c r="J41" s="28" t="str">
        <f>dados!N31</f>
        <v>RP</v>
      </c>
      <c r="K41" s="28" t="str">
        <f>dados!L31</f>
        <v>4</v>
      </c>
      <c r="L41" s="31">
        <f>dados!O31</f>
        <v>3</v>
      </c>
      <c r="M41" s="31">
        <f>dados!P31</f>
        <v>65817.72</v>
      </c>
      <c r="N41" s="31">
        <f>dados!Q31</f>
        <v>0</v>
      </c>
      <c r="O41" s="31">
        <f t="shared" si="5"/>
        <v>65820.72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65820.72</v>
      </c>
      <c r="T41" s="31">
        <f>dados!U31</f>
        <v>28299.85</v>
      </c>
      <c r="U41" s="33">
        <f t="shared" si="7"/>
        <v>0.4299535161572222</v>
      </c>
      <c r="V41" s="31">
        <f>dados!V31</f>
        <v>28299.85</v>
      </c>
      <c r="W41" s="33">
        <f t="shared" si="8"/>
        <v>0.4299535161572222</v>
      </c>
      <c r="X41" s="31">
        <f>dados!W31</f>
        <v>28299.85</v>
      </c>
      <c r="Y41" s="33">
        <f t="shared" si="9"/>
        <v>0.4299535161572222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2220.4162</v>
      </c>
      <c r="F42" s="13" t="str">
        <f>dados!I32</f>
        <v>PROG. GES MANU. SER. EST. JUDICIÁRIO-PREST. JURISD. DO TJ/AC</v>
      </c>
      <c r="G42" s="13" t="str">
        <f>dados!J32</f>
        <v>PLANO DE OBRAS</v>
      </c>
      <c r="H42" s="12" t="s">
        <v>33</v>
      </c>
      <c r="I42" s="12" t="str">
        <f>dados!M32</f>
        <v>200 </v>
      </c>
      <c r="J42" s="12" t="str">
        <f>dados!N32</f>
        <v>CONVÊNIO</v>
      </c>
      <c r="K42" s="12" t="str">
        <f>dados!L32</f>
        <v>4</v>
      </c>
      <c r="L42" s="16">
        <f>dados!O32</f>
        <v>0</v>
      </c>
      <c r="M42" s="16">
        <f>dados!P32</f>
        <v>397962.73</v>
      </c>
      <c r="N42" s="16">
        <f>dados!Q32</f>
        <v>0</v>
      </c>
      <c r="O42" s="16">
        <f t="shared" si="5"/>
        <v>397962.73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397962.73</v>
      </c>
      <c r="T42" s="16">
        <f>dados!U32</f>
        <v>169961.22</v>
      </c>
      <c r="U42" s="18">
        <f t="shared" si="7"/>
        <v>0.42707823418539725</v>
      </c>
      <c r="V42" s="16">
        <f>dados!V32</f>
        <v>169961.22</v>
      </c>
      <c r="W42" s="18">
        <f t="shared" si="8"/>
        <v>0.42707823418539725</v>
      </c>
      <c r="X42" s="16">
        <f>dados!W32</f>
        <v>169961.22</v>
      </c>
      <c r="Y42" s="18">
        <f t="shared" si="9"/>
        <v>0.42707823418539725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2220.4163</v>
      </c>
      <c r="F43" s="29" t="str">
        <f>dados!I33</f>
        <v>PROG. GES MANU. SER. EST. JUDICIÁRIO-PREST. JURISD. DO TJ/AC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3</v>
      </c>
      <c r="L43" s="31">
        <f>dados!O33</f>
        <v>15226106.39</v>
      </c>
      <c r="M43" s="31">
        <f>dados!P33</f>
        <v>3000000</v>
      </c>
      <c r="N43" s="31">
        <f>dados!Q33</f>
        <v>534736.36</v>
      </c>
      <c r="O43" s="31">
        <f t="shared" si="5"/>
        <v>17691370.03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17691370.03</v>
      </c>
      <c r="T43" s="31">
        <f>dados!U33</f>
        <v>17691367.03</v>
      </c>
      <c r="U43" s="33">
        <f t="shared" si="7"/>
        <v>0.9999998304257954</v>
      </c>
      <c r="V43" s="31">
        <f>dados!V33</f>
        <v>17690997.73</v>
      </c>
      <c r="W43" s="33">
        <f t="shared" si="8"/>
        <v>0.999978955841217</v>
      </c>
      <c r="X43" s="31">
        <f>dados!W33</f>
        <v>17690997.73</v>
      </c>
      <c r="Y43" s="33">
        <f t="shared" si="9"/>
        <v>0.999978955841217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2220.4163</v>
      </c>
      <c r="F44" s="13" t="str">
        <f>dados!I34</f>
        <v>PROG. GES MANU. SER. EST. JUDICIÁRIO-PREST. JURISD. DO TJ/AC</v>
      </c>
      <c r="G44" s="13" t="str">
        <f>dados!J34</f>
        <v>GESTÃO ADMINISTRATIVA DO 1º GRAU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4</v>
      </c>
      <c r="L44" s="16">
        <f>dados!O34</f>
        <v>1</v>
      </c>
      <c r="M44" s="16">
        <f>dados!P34</f>
        <v>0</v>
      </c>
      <c r="N44" s="16">
        <f>dados!Q34</f>
        <v>0</v>
      </c>
      <c r="O44" s="16">
        <f t="shared" si="5"/>
        <v>1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1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2220.4165</v>
      </c>
      <c r="F45" s="29" t="str">
        <f>dados!I35</f>
        <v>PROG. GES MANU. SER. EST. JUDICIÁRIO-PREST. JURISD. DO TJ/AC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3</v>
      </c>
      <c r="L45" s="31">
        <f>dados!O35</f>
        <v>2</v>
      </c>
      <c r="M45" s="31">
        <f>dados!P35</f>
        <v>0</v>
      </c>
      <c r="N45" s="31">
        <f>dados!Q35</f>
        <v>0</v>
      </c>
      <c r="O45" s="31">
        <f t="shared" si="5"/>
        <v>2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2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02.122</v>
      </c>
      <c r="E46" s="12" t="str">
        <f>dados!G36&amp;"."&amp;dados!H36</f>
        <v>2220.4165</v>
      </c>
      <c r="F46" s="13" t="str">
        <f>dados!I36</f>
        <v>PROG. GES MANU. SER. EST. JUDICIÁRIO-PREST. JURISD. DO TJ/AC</v>
      </c>
      <c r="G46" s="13" t="str">
        <f>dados!J36</f>
        <v>MODERNIZAÇÃO E EXPANSÃO DA INFRAESTRUTURA TECN. DO 1º GRAU </v>
      </c>
      <c r="H46" s="12" t="s">
        <v>33</v>
      </c>
      <c r="I46" s="12" t="str">
        <f>dados!M36</f>
        <v>100 </v>
      </c>
      <c r="J46" s="12" t="str">
        <f>dados!N36</f>
        <v>RP</v>
      </c>
      <c r="K46" s="12" t="str">
        <f>dados!L36</f>
        <v>4</v>
      </c>
      <c r="L46" s="16">
        <f>dados!O36</f>
        <v>1</v>
      </c>
      <c r="M46" s="16">
        <f>dados!P36</f>
        <v>0</v>
      </c>
      <c r="N46" s="16">
        <f>dados!Q36</f>
        <v>0</v>
      </c>
      <c r="O46" s="16">
        <f t="shared" si="5"/>
        <v>1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1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009</v>
      </c>
      <c r="C47" s="29" t="str">
        <f>dados!D37</f>
        <v>1º GRAU DE JURISDIÇÃO</v>
      </c>
      <c r="D47" s="28" t="str">
        <f>dados!E37&amp;"."&amp;dados!F37</f>
        <v>02.128</v>
      </c>
      <c r="E47" s="28" t="str">
        <f>dados!G37&amp;"."&amp;dados!H37</f>
        <v>2220.1945</v>
      </c>
      <c r="F47" s="29" t="str">
        <f>dados!I37</f>
        <v>PROG. GES MANU. SER. EST. JUDICIÁRIO-PREST. JURISD. DO TJ/AC</v>
      </c>
      <c r="G47" s="29" t="str">
        <f>dados!J37</f>
        <v>PLANO ESTRATÉGICO DE CAPACITAÇÃO 1º GRAU</v>
      </c>
      <c r="H47" s="28" t="s">
        <v>33</v>
      </c>
      <c r="I47" s="28" t="str">
        <f>dados!M37</f>
        <v>100 </v>
      </c>
      <c r="J47" s="28" t="str">
        <f>dados!N37</f>
        <v>RP</v>
      </c>
      <c r="K47" s="28" t="str">
        <f>dados!L37</f>
        <v>3</v>
      </c>
      <c r="L47" s="31">
        <f>dados!O37</f>
        <v>426903.6</v>
      </c>
      <c r="M47" s="31">
        <f>dados!P37</f>
        <v>0</v>
      </c>
      <c r="N47" s="31">
        <f>dados!Q37</f>
        <v>171070.22</v>
      </c>
      <c r="O47" s="31">
        <f aca="true" t="shared" si="10" ref="O47:O52">L47+M47-N47</f>
        <v>255833.37999999998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255833.37999999998</v>
      </c>
      <c r="T47" s="31">
        <f>dados!U37</f>
        <v>255830.38</v>
      </c>
      <c r="U47" s="33">
        <f aca="true" t="shared" si="12" ref="U47:U53">IF(S47&gt;0,T47/S47,0)</f>
        <v>0.9999882736177743</v>
      </c>
      <c r="V47" s="31">
        <f>dados!V37</f>
        <v>255830.38</v>
      </c>
      <c r="W47" s="33">
        <f aca="true" t="shared" si="13" ref="W47:W53">IF(S47&gt;0,V47/S47,0)</f>
        <v>0.9999882736177743</v>
      </c>
      <c r="X47" s="31">
        <f>dados!W37</f>
        <v>255830.38</v>
      </c>
      <c r="Y47" s="33">
        <f aca="true" t="shared" si="14" ref="Y47:Y53">IF(S47&gt;0,X47/S47,0)</f>
        <v>0.9999882736177743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2220.2643</v>
      </c>
      <c r="F48" s="13" t="str">
        <f>dados!I38</f>
        <v>PROG. GES MANU. SER. EST. JUDICIÁRIO-PREST. JURISD. DO TJ/AC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3</v>
      </c>
      <c r="L48" s="16">
        <f>dados!O38</f>
        <v>14850000</v>
      </c>
      <c r="M48" s="16">
        <f>dados!P38</f>
        <v>6957000</v>
      </c>
      <c r="N48" s="16">
        <f>dados!Q38</f>
        <v>235000</v>
      </c>
      <c r="O48" s="16">
        <f t="shared" si="10"/>
        <v>21572000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21572000</v>
      </c>
      <c r="T48" s="16">
        <f>dados!U38</f>
        <v>19150694.24</v>
      </c>
      <c r="U48" s="18">
        <f t="shared" si="12"/>
        <v>0.8877570109401075</v>
      </c>
      <c r="V48" s="16">
        <f>dados!V38</f>
        <v>17901541.95</v>
      </c>
      <c r="W48" s="18">
        <f t="shared" si="13"/>
        <v>0.8298508228258854</v>
      </c>
      <c r="X48" s="16">
        <f>dados!W38</f>
        <v>17901541.95</v>
      </c>
      <c r="Y48" s="18">
        <f t="shared" si="14"/>
        <v>0.8298508228258854</v>
      </c>
    </row>
    <row r="49" spans="2:25" ht="16.5" customHeight="1">
      <c r="B49" s="28" t="str">
        <f>dados!C39</f>
        <v>617</v>
      </c>
      <c r="C49" s="29" t="str">
        <f>dados!D39</f>
        <v>FUNDO ESPECIAL DO PODER JUDICIÁRIO - FUNEJ</v>
      </c>
      <c r="D49" s="28" t="str">
        <f>dados!E39&amp;"."&amp;dados!F39</f>
        <v>02.061</v>
      </c>
      <c r="E49" s="28" t="str">
        <f>dados!G39&amp;"."&amp;dados!H39</f>
        <v>2220.2643</v>
      </c>
      <c r="F49" s="29" t="str">
        <f>dados!I39</f>
        <v>PROG. GES MANU. SER. EST. JUDICIÁRIO-PREST. JURISD. DO TJ/AC</v>
      </c>
      <c r="G49" s="29" t="str">
        <f>dados!J39</f>
        <v>MANUTENÇÃO DAS ATIVIDADES DO FUNDO ESP. DO PODER JUDICIÁRIO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4</v>
      </c>
      <c r="L49" s="31">
        <f>dados!O39</f>
        <v>5550000</v>
      </c>
      <c r="M49" s="31">
        <f>dados!P39</f>
        <v>1119364.37</v>
      </c>
      <c r="N49" s="31">
        <f>dados!Q39</f>
        <v>1412000</v>
      </c>
      <c r="O49" s="31">
        <f t="shared" si="10"/>
        <v>5257364.37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5257364.37</v>
      </c>
      <c r="T49" s="31">
        <f>dados!U39</f>
        <v>544858.59</v>
      </c>
      <c r="U49" s="33">
        <f t="shared" si="12"/>
        <v>0.1036372128036467</v>
      </c>
      <c r="V49" s="31">
        <f>dados!V39</f>
        <v>519115.58</v>
      </c>
      <c r="W49" s="33">
        <f t="shared" si="13"/>
        <v>0.09874065091668736</v>
      </c>
      <c r="X49" s="31">
        <f>dados!W39</f>
        <v>518523.08</v>
      </c>
      <c r="Y49" s="33">
        <f t="shared" si="14"/>
        <v>0.09862795186098162</v>
      </c>
    </row>
    <row r="50" spans="2:25" ht="16.5" customHeight="1">
      <c r="B50" s="12" t="str">
        <f>dados!C40</f>
        <v>631</v>
      </c>
      <c r="C50" s="13" t="str">
        <f>dados!D40</f>
        <v>FUNDO ESPECIAL DE COMPENSAÇÃO - FECOM</v>
      </c>
      <c r="D50" s="12" t="str">
        <f>dados!E40&amp;"."&amp;dados!F40</f>
        <v>02.061</v>
      </c>
      <c r="E50" s="12" t="str">
        <f>dados!G40&amp;"."&amp;dados!H40</f>
        <v>2220.2645</v>
      </c>
      <c r="F50" s="13" t="str">
        <f>dados!I40</f>
        <v>PROG. GES MANU. SER. EST. JUDICIÁRIO-PREST. JURISD. DO TJ/AC</v>
      </c>
      <c r="G50" s="13" t="str">
        <f>dados!J40</f>
        <v>MANUTENÇÃO DAS ATIVIDADES DO FUNDO ESPECIAL DE COMPENSAÇÃO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1560000</v>
      </c>
      <c r="M50" s="16">
        <f>dados!P40</f>
        <v>2257913.64</v>
      </c>
      <c r="N50" s="16">
        <f>dados!Q40</f>
        <v>0</v>
      </c>
      <c r="O50" s="16">
        <f t="shared" si="10"/>
        <v>3817913.64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3817913.64</v>
      </c>
      <c r="T50" s="16">
        <f>dados!U40</f>
        <v>3316497.82</v>
      </c>
      <c r="U50" s="18">
        <f t="shared" si="12"/>
        <v>0.8686675846339992</v>
      </c>
      <c r="V50" s="16">
        <f>dados!V40</f>
        <v>3316497.82</v>
      </c>
      <c r="W50" s="18">
        <f t="shared" si="13"/>
        <v>0.8686675846339992</v>
      </c>
      <c r="X50" s="16">
        <f>dados!W40</f>
        <v>3316497.82</v>
      </c>
      <c r="Y50" s="18">
        <f t="shared" si="14"/>
        <v>0.8686675846339992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2220.2908</v>
      </c>
      <c r="F51" s="29" t="str">
        <f>dados!I41</f>
        <v>PROG. GES MANU. SER. EST. JUDICIÁRIO-PREST. JURISD. DO TJ/AC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3</v>
      </c>
      <c r="L51" s="31">
        <f>dados!O41</f>
        <v>25002</v>
      </c>
      <c r="M51" s="31">
        <f>dados!P41</f>
        <v>1190000</v>
      </c>
      <c r="N51" s="31">
        <f>dados!Q41</f>
        <v>0</v>
      </c>
      <c r="O51" s="31">
        <f t="shared" si="10"/>
        <v>1215002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1215002</v>
      </c>
      <c r="T51" s="31">
        <f>dados!U41</f>
        <v>515542.26</v>
      </c>
      <c r="U51" s="33">
        <f t="shared" si="12"/>
        <v>0.424313918824825</v>
      </c>
      <c r="V51" s="31">
        <f>dados!V41</f>
        <v>509527.24</v>
      </c>
      <c r="W51" s="33">
        <f t="shared" si="13"/>
        <v>0.41936329322914695</v>
      </c>
      <c r="X51" s="31">
        <f>dados!W41</f>
        <v>509527.24</v>
      </c>
      <c r="Y51" s="33">
        <f t="shared" si="14"/>
        <v>0.41936329322914695</v>
      </c>
    </row>
    <row r="52" spans="2:25" ht="16.5" customHeight="1" thickBot="1">
      <c r="B52" s="12" t="str">
        <f>dados!C42</f>
        <v>633</v>
      </c>
      <c r="C52" s="13" t="str">
        <f>dados!D42</f>
        <v>FUNDO ESTADUAL DE SEGURANÇA DOS MAGISTRADOS - FUNSEG</v>
      </c>
      <c r="D52" s="12" t="str">
        <f>dados!E42&amp;"."&amp;dados!F42</f>
        <v>02.061</v>
      </c>
      <c r="E52" s="12" t="str">
        <f>dados!G42&amp;"."&amp;dados!H42</f>
        <v>2220.2908</v>
      </c>
      <c r="F52" s="13" t="str">
        <f>dados!I42</f>
        <v>PROG. GES MANU. SER. EST. JUDICIÁRIO-PREST. JURISD. DO TJ/AC</v>
      </c>
      <c r="G52" s="13" t="str">
        <f>dados!J42</f>
        <v>MANUTENÇÃO DAS ATIV DO FUNDO ESTADUAL DE SEG DOS MAGISTRADOS</v>
      </c>
      <c r="H52" s="12" t="s">
        <v>33</v>
      </c>
      <c r="I52" s="12" t="str">
        <f>dados!M42</f>
        <v>700 </v>
      </c>
      <c r="J52" s="12" t="str">
        <f>dados!N42</f>
        <v>RECURSOS PRÓPRIO INDIRETAS</v>
      </c>
      <c r="K52" s="12" t="str">
        <f>dados!L42</f>
        <v>4</v>
      </c>
      <c r="L52" s="16">
        <f>dados!O42</f>
        <v>994998</v>
      </c>
      <c r="M52" s="16">
        <f>dados!P42</f>
        <v>2364522.67</v>
      </c>
      <c r="N52" s="16">
        <f>dados!Q42</f>
        <v>390000</v>
      </c>
      <c r="O52" s="16">
        <f t="shared" si="10"/>
        <v>2969520.67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2969520.67</v>
      </c>
      <c r="T52" s="16">
        <f>dados!U42</f>
        <v>1786914.74</v>
      </c>
      <c r="U52" s="18">
        <f t="shared" si="12"/>
        <v>0.6017519116982607</v>
      </c>
      <c r="V52" s="16">
        <f>dados!V42</f>
        <v>1230929.19</v>
      </c>
      <c r="W52" s="18">
        <f t="shared" si="13"/>
        <v>0.4145211725365764</v>
      </c>
      <c r="X52" s="16">
        <f>dados!W42</f>
        <v>1230929.19</v>
      </c>
      <c r="Y52" s="18">
        <f t="shared" si="14"/>
        <v>0.4145211725365764</v>
      </c>
    </row>
    <row r="53" spans="2:25" ht="18" customHeight="1" thickBot="1">
      <c r="B53" s="77" t="s">
        <v>42</v>
      </c>
      <c r="C53" s="78"/>
      <c r="D53" s="78"/>
      <c r="E53" s="78"/>
      <c r="F53" s="78"/>
      <c r="G53" s="78"/>
      <c r="H53" s="78"/>
      <c r="I53" s="78"/>
      <c r="J53" s="78"/>
      <c r="K53" s="79"/>
      <c r="L53" s="34">
        <f aca="true" t="shared" si="15" ref="L53:T53">SUM(L12:L52)</f>
        <v>240946889.17</v>
      </c>
      <c r="M53" s="34">
        <f t="shared" si="15"/>
        <v>72434070.79999998</v>
      </c>
      <c r="N53" s="34">
        <f t="shared" si="15"/>
        <v>34864078.559999995</v>
      </c>
      <c r="O53" s="34">
        <f t="shared" si="15"/>
        <v>278516881.40999997</v>
      </c>
      <c r="P53" s="34">
        <f t="shared" si="15"/>
        <v>0</v>
      </c>
      <c r="Q53" s="34">
        <f t="shared" si="15"/>
        <v>0</v>
      </c>
      <c r="R53" s="34">
        <f t="shared" si="15"/>
        <v>33833175.91</v>
      </c>
      <c r="S53" s="34">
        <f t="shared" si="15"/>
        <v>312350057.32</v>
      </c>
      <c r="T53" s="34">
        <f t="shared" si="15"/>
        <v>300392505.03999996</v>
      </c>
      <c r="U53" s="36">
        <f t="shared" si="12"/>
        <v>0.961717464108708</v>
      </c>
      <c r="V53" s="34">
        <f>SUM(V12:V52)</f>
        <v>294681024.84999996</v>
      </c>
      <c r="W53" s="36">
        <f t="shared" si="13"/>
        <v>0.9434319538097659</v>
      </c>
      <c r="X53" s="34">
        <f>SUM(X12:X52)</f>
        <v>294675343.72999996</v>
      </c>
      <c r="Y53" s="36">
        <f t="shared" si="14"/>
        <v>0.9434137654987127</v>
      </c>
    </row>
    <row r="54" spans="2:25" ht="12.75">
      <c r="B54" s="45" t="s">
        <v>113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110</v>
      </c>
      <c r="C55" s="50"/>
      <c r="D55" s="46"/>
      <c r="E55" s="46"/>
      <c r="F55" s="46"/>
      <c r="G55" s="46" t="s">
        <v>112</v>
      </c>
      <c r="H55" s="46"/>
      <c r="I55" s="47"/>
      <c r="J55" s="51" t="s">
        <v>111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122</v>
      </c>
      <c r="C56" s="62" t="s">
        <v>120</v>
      </c>
      <c r="D56" s="52"/>
      <c r="E56" s="52"/>
      <c r="F56" s="52"/>
      <c r="G56" s="63" t="s">
        <v>121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spans="4:22" ht="12.75">
      <c r="D60" s="2"/>
      <c r="V60" s="76"/>
    </row>
    <row r="61" ht="12.75">
      <c r="V61" s="76"/>
    </row>
    <row r="62" ht="12.75">
      <c r="V62" s="76"/>
    </row>
    <row r="63" ht="12.75">
      <c r="V63" s="76"/>
    </row>
    <row r="64" ht="12.75">
      <c r="V64" s="76"/>
    </row>
    <row r="65" ht="12.75">
      <c r="V65" s="76"/>
    </row>
    <row r="66" ht="12.75">
      <c r="V66" s="76"/>
    </row>
    <row r="67" ht="12.75">
      <c r="V67" s="76"/>
    </row>
    <row r="68" ht="12.75">
      <c r="V68" s="76"/>
    </row>
    <row r="69" ht="12.75">
      <c r="V69" s="76"/>
    </row>
    <row r="70" ht="12.75">
      <c r="V70" s="76"/>
    </row>
    <row r="71" ht="12.75">
      <c r="V71" s="76"/>
    </row>
    <row r="72" ht="12.75">
      <c r="V72" s="76"/>
    </row>
    <row r="73" ht="12.75">
      <c r="V73" s="76"/>
    </row>
    <row r="74" ht="12.75">
      <c r="V74" s="76"/>
    </row>
    <row r="75" ht="12.75">
      <c r="V75" s="76"/>
    </row>
    <row r="76" ht="12.75">
      <c r="V76" s="76"/>
    </row>
    <row r="77" ht="12.75">
      <c r="V77" s="76"/>
    </row>
    <row r="78" ht="12.75">
      <c r="V78" s="76"/>
    </row>
    <row r="79" ht="12.75">
      <c r="V79" s="76"/>
    </row>
    <row r="81" ht="12.75">
      <c r="V81" s="75"/>
    </row>
  </sheetData>
  <sheetProtection password="CA37" sheet="1" formatCells="0" formatColumns="0" formatRows="0" insertColumns="0" insertRows="0" insertHyperlinks="0" deleteColumns="0" deleteRows="0" sort="0" autoFilter="0" pivotTables="0"/>
  <mergeCells count="23">
    <mergeCell ref="B3:Y3"/>
    <mergeCell ref="S9:S10"/>
    <mergeCell ref="T9:Y9"/>
    <mergeCell ref="K10:K11"/>
    <mergeCell ref="B10:C10"/>
    <mergeCell ref="B9:K9"/>
    <mergeCell ref="P9:P10"/>
    <mergeCell ref="B1:Y2"/>
    <mergeCell ref="B6:Y6"/>
    <mergeCell ref="F7:Y8"/>
    <mergeCell ref="Q9:R9"/>
    <mergeCell ref="I10:J10"/>
    <mergeCell ref="L9:L10"/>
    <mergeCell ref="O9:O10"/>
    <mergeCell ref="D7:E7"/>
    <mergeCell ref="D8:E8"/>
    <mergeCell ref="G4:Y5"/>
    <mergeCell ref="B53:K53"/>
    <mergeCell ref="D10:D11"/>
    <mergeCell ref="E10:E11"/>
    <mergeCell ref="F10:G10"/>
    <mergeCell ref="H10:H11"/>
    <mergeCell ref="M9:N9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s="74" t="s">
        <v>124</v>
      </c>
      <c r="B2" s="74" t="s">
        <v>125</v>
      </c>
      <c r="C2" s="74" t="s">
        <v>126</v>
      </c>
      <c r="D2" s="74" t="s">
        <v>72</v>
      </c>
      <c r="E2" s="74" t="s">
        <v>127</v>
      </c>
      <c r="F2" s="74" t="s">
        <v>128</v>
      </c>
      <c r="G2" s="74" t="s">
        <v>129</v>
      </c>
      <c r="H2" s="74" t="s">
        <v>130</v>
      </c>
      <c r="I2" s="74" t="s">
        <v>73</v>
      </c>
      <c r="J2" s="74" t="s">
        <v>74</v>
      </c>
      <c r="K2" s="74" t="s">
        <v>75</v>
      </c>
      <c r="L2" s="74" t="s">
        <v>131</v>
      </c>
      <c r="M2" s="74" t="s">
        <v>132</v>
      </c>
      <c r="N2" s="74" t="s">
        <v>76</v>
      </c>
      <c r="O2" s="74">
        <v>25004</v>
      </c>
      <c r="P2" s="74">
        <v>286030.78</v>
      </c>
      <c r="Q2" s="74">
        <v>138327.2</v>
      </c>
      <c r="R2" s="74">
        <v>172707.58</v>
      </c>
      <c r="S2" s="74">
        <v>172707.58</v>
      </c>
      <c r="T2" s="74">
        <v>0</v>
      </c>
      <c r="U2" s="74">
        <v>124178.42</v>
      </c>
      <c r="V2" s="74">
        <v>124178.42</v>
      </c>
      <c r="W2" s="74">
        <v>124178.42</v>
      </c>
      <c r="X2" s="74">
        <v>0</v>
      </c>
      <c r="Y2" s="74">
        <v>0</v>
      </c>
      <c r="Z2" s="74">
        <v>71.9009669407677</v>
      </c>
      <c r="AA2" s="74">
        <v>71.9009669407677</v>
      </c>
      <c r="AB2" s="74">
        <v>71.9009669407677</v>
      </c>
      <c r="AC2" s="74" t="s">
        <v>133</v>
      </c>
    </row>
    <row r="3" spans="1:29" ht="15">
      <c r="A3" s="74" t="s">
        <v>124</v>
      </c>
      <c r="B3" s="74" t="s">
        <v>125</v>
      </c>
      <c r="C3" s="74" t="s">
        <v>126</v>
      </c>
      <c r="D3" s="74" t="s">
        <v>72</v>
      </c>
      <c r="E3" s="74" t="s">
        <v>127</v>
      </c>
      <c r="F3" s="74" t="s">
        <v>128</v>
      </c>
      <c r="G3" s="74" t="s">
        <v>129</v>
      </c>
      <c r="H3" s="74" t="s">
        <v>130</v>
      </c>
      <c r="I3" s="74" t="s">
        <v>73</v>
      </c>
      <c r="J3" s="74" t="s">
        <v>74</v>
      </c>
      <c r="K3" s="74" t="s">
        <v>75</v>
      </c>
      <c r="L3" s="74" t="s">
        <v>131</v>
      </c>
      <c r="M3" s="74" t="s">
        <v>134</v>
      </c>
      <c r="N3" s="74" t="s">
        <v>119</v>
      </c>
      <c r="O3" s="74">
        <v>0</v>
      </c>
      <c r="P3" s="74">
        <v>255806.76</v>
      </c>
      <c r="Q3" s="74">
        <v>4117.87</v>
      </c>
      <c r="R3" s="74">
        <v>251688.89</v>
      </c>
      <c r="S3" s="74">
        <v>251688.89</v>
      </c>
      <c r="T3" s="74">
        <v>0</v>
      </c>
      <c r="U3" s="74">
        <v>202707.83</v>
      </c>
      <c r="V3" s="74">
        <v>202707.83</v>
      </c>
      <c r="W3" s="74">
        <v>202707.83</v>
      </c>
      <c r="X3" s="74">
        <v>0</v>
      </c>
      <c r="Y3" s="74">
        <v>0</v>
      </c>
      <c r="Z3" s="74">
        <v>80.5390456448038</v>
      </c>
      <c r="AA3" s="74">
        <v>80.5390456448038</v>
      </c>
      <c r="AB3" s="74">
        <v>80.5390456448038</v>
      </c>
      <c r="AC3" s="74" t="s">
        <v>133</v>
      </c>
    </row>
    <row r="4" spans="1:29" ht="15">
      <c r="A4" s="74" t="s">
        <v>124</v>
      </c>
      <c r="B4" s="74" t="s">
        <v>125</v>
      </c>
      <c r="C4" s="74" t="s">
        <v>126</v>
      </c>
      <c r="D4" s="74" t="s">
        <v>72</v>
      </c>
      <c r="E4" s="74" t="s">
        <v>127</v>
      </c>
      <c r="F4" s="74" t="s">
        <v>128</v>
      </c>
      <c r="G4" s="74" t="s">
        <v>129</v>
      </c>
      <c r="H4" s="74" t="s">
        <v>130</v>
      </c>
      <c r="I4" s="74" t="s">
        <v>73</v>
      </c>
      <c r="J4" s="74" t="s">
        <v>74</v>
      </c>
      <c r="K4" s="74" t="s">
        <v>75</v>
      </c>
      <c r="L4" s="74" t="s">
        <v>135</v>
      </c>
      <c r="M4" s="74" t="s">
        <v>132</v>
      </c>
      <c r="N4" s="74" t="s">
        <v>76</v>
      </c>
      <c r="O4" s="74">
        <v>1001</v>
      </c>
      <c r="P4" s="74">
        <v>140633.92</v>
      </c>
      <c r="Q4" s="74">
        <v>0</v>
      </c>
      <c r="R4" s="74">
        <v>141634.92</v>
      </c>
      <c r="S4" s="74">
        <v>141634.92</v>
      </c>
      <c r="T4" s="74">
        <v>0</v>
      </c>
      <c r="U4" s="74">
        <v>37117.15</v>
      </c>
      <c r="V4" s="74">
        <v>36613.15</v>
      </c>
      <c r="W4" s="74">
        <v>36613.15</v>
      </c>
      <c r="X4" s="74">
        <v>0</v>
      </c>
      <c r="Y4" s="74">
        <v>0</v>
      </c>
      <c r="Z4" s="74">
        <v>26.2062138348368</v>
      </c>
      <c r="AA4" s="74">
        <v>25.8503693863067</v>
      </c>
      <c r="AB4" s="74">
        <v>25.8503693863067</v>
      </c>
      <c r="AC4" s="74" t="s">
        <v>133</v>
      </c>
    </row>
    <row r="5" spans="1:29" ht="15">
      <c r="A5" s="74" t="s">
        <v>124</v>
      </c>
      <c r="B5" s="74" t="s">
        <v>125</v>
      </c>
      <c r="C5" s="74" t="s">
        <v>126</v>
      </c>
      <c r="D5" s="74" t="s">
        <v>72</v>
      </c>
      <c r="E5" s="74" t="s">
        <v>127</v>
      </c>
      <c r="F5" s="74" t="s">
        <v>128</v>
      </c>
      <c r="G5" s="74" t="s">
        <v>129</v>
      </c>
      <c r="H5" s="74" t="s">
        <v>130</v>
      </c>
      <c r="I5" s="74" t="s">
        <v>73</v>
      </c>
      <c r="J5" s="74" t="s">
        <v>74</v>
      </c>
      <c r="K5" s="74" t="s">
        <v>75</v>
      </c>
      <c r="L5" s="74" t="s">
        <v>135</v>
      </c>
      <c r="M5" s="74" t="s">
        <v>134</v>
      </c>
      <c r="N5" s="74" t="s">
        <v>119</v>
      </c>
      <c r="O5" s="74">
        <v>0</v>
      </c>
      <c r="P5" s="74">
        <v>1278839.92</v>
      </c>
      <c r="Q5" s="74">
        <v>124203.13</v>
      </c>
      <c r="R5" s="74">
        <v>1154636.79</v>
      </c>
      <c r="S5" s="74">
        <v>1253139.89</v>
      </c>
      <c r="T5" s="74">
        <v>98503.1</v>
      </c>
      <c r="U5" s="74">
        <v>298634.13</v>
      </c>
      <c r="V5" s="74">
        <v>200173.59</v>
      </c>
      <c r="W5" s="74">
        <v>200173.59</v>
      </c>
      <c r="X5" s="74">
        <v>0</v>
      </c>
      <c r="Y5" s="74">
        <v>0</v>
      </c>
      <c r="Z5" s="74">
        <v>23.830869353301</v>
      </c>
      <c r="AA5" s="74">
        <v>15.9737625142553</v>
      </c>
      <c r="AB5" s="74">
        <v>15.9737625142553</v>
      </c>
      <c r="AC5" s="74" t="s">
        <v>133</v>
      </c>
    </row>
    <row r="6" spans="1:29" ht="15">
      <c r="A6" s="74" t="s">
        <v>124</v>
      </c>
      <c r="B6" s="74" t="s">
        <v>125</v>
      </c>
      <c r="C6" s="74" t="s">
        <v>126</v>
      </c>
      <c r="D6" s="74" t="s">
        <v>72</v>
      </c>
      <c r="E6" s="74" t="s">
        <v>127</v>
      </c>
      <c r="F6" s="74" t="s">
        <v>128</v>
      </c>
      <c r="G6" s="74" t="s">
        <v>129</v>
      </c>
      <c r="H6" s="74" t="s">
        <v>136</v>
      </c>
      <c r="I6" s="74" t="s">
        <v>73</v>
      </c>
      <c r="J6" s="74" t="s">
        <v>77</v>
      </c>
      <c r="K6" s="74" t="s">
        <v>75</v>
      </c>
      <c r="L6" s="74" t="s">
        <v>137</v>
      </c>
      <c r="M6" s="74" t="s">
        <v>132</v>
      </c>
      <c r="N6" s="74" t="s">
        <v>76</v>
      </c>
      <c r="O6" s="74">
        <v>2</v>
      </c>
      <c r="P6" s="74">
        <v>32000</v>
      </c>
      <c r="Q6" s="74">
        <v>0</v>
      </c>
      <c r="R6" s="74">
        <v>32002</v>
      </c>
      <c r="S6" s="74">
        <v>32002</v>
      </c>
      <c r="T6" s="74">
        <v>0</v>
      </c>
      <c r="U6" s="74">
        <v>31920.9</v>
      </c>
      <c r="V6" s="74">
        <v>31920.9</v>
      </c>
      <c r="W6" s="74">
        <v>31920.9</v>
      </c>
      <c r="X6" s="74">
        <v>0</v>
      </c>
      <c r="Y6" s="74">
        <v>0</v>
      </c>
      <c r="Z6" s="74">
        <v>99.7465783388538</v>
      </c>
      <c r="AA6" s="74">
        <v>99.7465783388538</v>
      </c>
      <c r="AB6" s="74">
        <v>99.7465783388538</v>
      </c>
      <c r="AC6" s="74" t="s">
        <v>133</v>
      </c>
    </row>
    <row r="7" spans="1:29" ht="15">
      <c r="A7" s="74" t="s">
        <v>124</v>
      </c>
      <c r="B7" s="74" t="s">
        <v>125</v>
      </c>
      <c r="C7" s="74" t="s">
        <v>138</v>
      </c>
      <c r="D7" s="74" t="s">
        <v>78</v>
      </c>
      <c r="E7" s="74" t="s">
        <v>127</v>
      </c>
      <c r="F7" s="74" t="s">
        <v>139</v>
      </c>
      <c r="G7" s="74" t="s">
        <v>129</v>
      </c>
      <c r="H7" s="74" t="s">
        <v>140</v>
      </c>
      <c r="I7" s="74" t="s">
        <v>73</v>
      </c>
      <c r="J7" s="74" t="s">
        <v>79</v>
      </c>
      <c r="K7" s="74" t="s">
        <v>75</v>
      </c>
      <c r="L7" s="74" t="s">
        <v>137</v>
      </c>
      <c r="M7" s="74" t="s">
        <v>132</v>
      </c>
      <c r="N7" s="74" t="s">
        <v>76</v>
      </c>
      <c r="O7" s="74">
        <v>42266963.77</v>
      </c>
      <c r="P7" s="74">
        <v>12884760.99</v>
      </c>
      <c r="Q7" s="74">
        <v>6874403.91</v>
      </c>
      <c r="R7" s="74">
        <v>48277320.85</v>
      </c>
      <c r="S7" s="74">
        <v>54622734.48</v>
      </c>
      <c r="T7" s="74">
        <v>6345413.63</v>
      </c>
      <c r="U7" s="74">
        <v>53981963.99</v>
      </c>
      <c r="V7" s="74">
        <v>53325551.74</v>
      </c>
      <c r="W7" s="74">
        <v>53325551.74</v>
      </c>
      <c r="X7" s="74">
        <v>0</v>
      </c>
      <c r="Y7" s="74">
        <v>0</v>
      </c>
      <c r="Z7" s="74">
        <v>98.8269161254924</v>
      </c>
      <c r="AA7" s="74">
        <v>97.625196262419</v>
      </c>
      <c r="AB7" s="74">
        <v>97.625196262419</v>
      </c>
      <c r="AC7" s="74" t="s">
        <v>133</v>
      </c>
    </row>
    <row r="8" spans="1:29" ht="15">
      <c r="A8" s="74" t="s">
        <v>124</v>
      </c>
      <c r="B8" s="74" t="s">
        <v>125</v>
      </c>
      <c r="C8" s="74" t="s">
        <v>138</v>
      </c>
      <c r="D8" s="74" t="s">
        <v>78</v>
      </c>
      <c r="E8" s="74" t="s">
        <v>127</v>
      </c>
      <c r="F8" s="74" t="s">
        <v>139</v>
      </c>
      <c r="G8" s="74" t="s">
        <v>129</v>
      </c>
      <c r="H8" s="74" t="s">
        <v>141</v>
      </c>
      <c r="I8" s="74" t="s">
        <v>73</v>
      </c>
      <c r="J8" s="74" t="s">
        <v>80</v>
      </c>
      <c r="K8" s="74" t="s">
        <v>75</v>
      </c>
      <c r="L8" s="74" t="s">
        <v>131</v>
      </c>
      <c r="M8" s="74" t="s">
        <v>132</v>
      </c>
      <c r="N8" s="74" t="s">
        <v>76</v>
      </c>
      <c r="O8" s="74">
        <v>7714572.49</v>
      </c>
      <c r="P8" s="74">
        <v>4610762.59</v>
      </c>
      <c r="Q8" s="74">
        <v>1962250.99</v>
      </c>
      <c r="R8" s="74">
        <v>10363084.09</v>
      </c>
      <c r="S8" s="74">
        <v>10363084.09</v>
      </c>
      <c r="T8" s="74">
        <v>0</v>
      </c>
      <c r="U8" s="74">
        <v>10306439.51</v>
      </c>
      <c r="V8" s="74">
        <v>10293355.17</v>
      </c>
      <c r="W8" s="74">
        <v>10293355.17</v>
      </c>
      <c r="X8" s="74">
        <v>0</v>
      </c>
      <c r="Y8" s="74">
        <v>0</v>
      </c>
      <c r="Z8" s="74">
        <v>99.4534003631732</v>
      </c>
      <c r="AA8" s="74">
        <v>99.3271412313706</v>
      </c>
      <c r="AB8" s="74">
        <v>99.3271412313706</v>
      </c>
      <c r="AC8" s="74" t="s">
        <v>133</v>
      </c>
    </row>
    <row r="9" spans="1:29" ht="15">
      <c r="A9" s="74" t="s">
        <v>124</v>
      </c>
      <c r="B9" s="74" t="s">
        <v>125</v>
      </c>
      <c r="C9" s="74" t="s">
        <v>138</v>
      </c>
      <c r="D9" s="74" t="s">
        <v>78</v>
      </c>
      <c r="E9" s="74" t="s">
        <v>127</v>
      </c>
      <c r="F9" s="74" t="s">
        <v>139</v>
      </c>
      <c r="G9" s="74" t="s">
        <v>129</v>
      </c>
      <c r="H9" s="74" t="s">
        <v>141</v>
      </c>
      <c r="I9" s="74" t="s">
        <v>73</v>
      </c>
      <c r="J9" s="74" t="s">
        <v>80</v>
      </c>
      <c r="K9" s="74" t="s">
        <v>75</v>
      </c>
      <c r="L9" s="74" t="s">
        <v>135</v>
      </c>
      <c r="M9" s="74" t="s">
        <v>132</v>
      </c>
      <c r="N9" s="74" t="s">
        <v>76</v>
      </c>
      <c r="O9" s="74">
        <v>1</v>
      </c>
      <c r="P9" s="74">
        <v>0</v>
      </c>
      <c r="Q9" s="74">
        <v>0</v>
      </c>
      <c r="R9" s="74">
        <v>1</v>
      </c>
      <c r="S9" s="74">
        <v>1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 t="s">
        <v>133</v>
      </c>
    </row>
    <row r="10" spans="1:29" ht="15">
      <c r="A10" s="74" t="s">
        <v>124</v>
      </c>
      <c r="B10" s="74" t="s">
        <v>125</v>
      </c>
      <c r="C10" s="74" t="s">
        <v>138</v>
      </c>
      <c r="D10" s="74" t="s">
        <v>78</v>
      </c>
      <c r="E10" s="74" t="s">
        <v>127</v>
      </c>
      <c r="F10" s="74" t="s">
        <v>139</v>
      </c>
      <c r="G10" s="74" t="s">
        <v>129</v>
      </c>
      <c r="H10" s="74" t="s">
        <v>141</v>
      </c>
      <c r="I10" s="74" t="s">
        <v>73</v>
      </c>
      <c r="J10" s="74" t="s">
        <v>80</v>
      </c>
      <c r="K10" s="74" t="s">
        <v>75</v>
      </c>
      <c r="L10" s="74" t="s">
        <v>142</v>
      </c>
      <c r="M10" s="74" t="s">
        <v>132</v>
      </c>
      <c r="N10" s="74" t="s">
        <v>76</v>
      </c>
      <c r="O10" s="74">
        <v>0</v>
      </c>
      <c r="P10" s="74">
        <v>91000</v>
      </c>
      <c r="Q10" s="74">
        <v>2215.19</v>
      </c>
      <c r="R10" s="74">
        <v>88784.81</v>
      </c>
      <c r="S10" s="74">
        <v>88784.81</v>
      </c>
      <c r="T10" s="74">
        <v>0</v>
      </c>
      <c r="U10" s="74">
        <v>88784.81</v>
      </c>
      <c r="V10" s="74">
        <v>78823.83</v>
      </c>
      <c r="W10" s="74">
        <v>78823.83</v>
      </c>
      <c r="X10" s="74">
        <v>0</v>
      </c>
      <c r="Y10" s="74">
        <v>0</v>
      </c>
      <c r="Z10" s="74">
        <v>100</v>
      </c>
      <c r="AA10" s="74">
        <v>88.7807610333344</v>
      </c>
      <c r="AB10" s="74">
        <v>88.7807610333344</v>
      </c>
      <c r="AC10" s="74" t="s">
        <v>133</v>
      </c>
    </row>
    <row r="11" spans="1:29" ht="15">
      <c r="A11" s="74" t="s">
        <v>124</v>
      </c>
      <c r="B11" s="74" t="s">
        <v>125</v>
      </c>
      <c r="C11" s="74" t="s">
        <v>138</v>
      </c>
      <c r="D11" s="74" t="s">
        <v>78</v>
      </c>
      <c r="E11" s="74" t="s">
        <v>127</v>
      </c>
      <c r="F11" s="74" t="s">
        <v>143</v>
      </c>
      <c r="G11" s="74" t="s">
        <v>129</v>
      </c>
      <c r="H11" s="74" t="s">
        <v>144</v>
      </c>
      <c r="I11" s="74" t="s">
        <v>73</v>
      </c>
      <c r="J11" s="74" t="s">
        <v>81</v>
      </c>
      <c r="K11" s="74" t="s">
        <v>75</v>
      </c>
      <c r="L11" s="74" t="s">
        <v>131</v>
      </c>
      <c r="M11" s="74" t="s">
        <v>132</v>
      </c>
      <c r="N11" s="74" t="s">
        <v>76</v>
      </c>
      <c r="O11" s="74">
        <v>2</v>
      </c>
      <c r="P11" s="74">
        <v>0</v>
      </c>
      <c r="Q11" s="74">
        <v>0</v>
      </c>
      <c r="R11" s="74">
        <v>2</v>
      </c>
      <c r="S11" s="74">
        <v>2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 t="s">
        <v>133</v>
      </c>
    </row>
    <row r="12" spans="1:29" ht="15">
      <c r="A12" s="74" t="s">
        <v>124</v>
      </c>
      <c r="B12" s="74" t="s">
        <v>125</v>
      </c>
      <c r="C12" s="74" t="s">
        <v>138</v>
      </c>
      <c r="D12" s="74" t="s">
        <v>78</v>
      </c>
      <c r="E12" s="74" t="s">
        <v>127</v>
      </c>
      <c r="F12" s="74" t="s">
        <v>143</v>
      </c>
      <c r="G12" s="74" t="s">
        <v>129</v>
      </c>
      <c r="H12" s="74" t="s">
        <v>144</v>
      </c>
      <c r="I12" s="74" t="s">
        <v>73</v>
      </c>
      <c r="J12" s="74" t="s">
        <v>81</v>
      </c>
      <c r="K12" s="74" t="s">
        <v>75</v>
      </c>
      <c r="L12" s="74" t="s">
        <v>135</v>
      </c>
      <c r="M12" s="74" t="s">
        <v>132</v>
      </c>
      <c r="N12" s="74" t="s">
        <v>76</v>
      </c>
      <c r="O12" s="74">
        <v>1</v>
      </c>
      <c r="P12" s="74">
        <v>0</v>
      </c>
      <c r="Q12" s="74">
        <v>0</v>
      </c>
      <c r="R12" s="74">
        <v>1</v>
      </c>
      <c r="S12" s="74">
        <v>1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 t="s">
        <v>133</v>
      </c>
    </row>
    <row r="13" spans="1:29" ht="15">
      <c r="A13" s="74" t="s">
        <v>124</v>
      </c>
      <c r="B13" s="74" t="s">
        <v>125</v>
      </c>
      <c r="C13" s="74" t="s">
        <v>138</v>
      </c>
      <c r="D13" s="74" t="s">
        <v>78</v>
      </c>
      <c r="E13" s="74" t="s">
        <v>145</v>
      </c>
      <c r="F13" s="74" t="s">
        <v>146</v>
      </c>
      <c r="G13" s="74" t="s">
        <v>129</v>
      </c>
      <c r="H13" s="74" t="s">
        <v>147</v>
      </c>
      <c r="I13" s="74" t="s">
        <v>73</v>
      </c>
      <c r="J13" s="74" t="s">
        <v>82</v>
      </c>
      <c r="K13" s="74" t="s">
        <v>75</v>
      </c>
      <c r="L13" s="74" t="s">
        <v>137</v>
      </c>
      <c r="M13" s="74" t="s">
        <v>132</v>
      </c>
      <c r="N13" s="74" t="s">
        <v>76</v>
      </c>
      <c r="O13" s="74">
        <v>26189342.11</v>
      </c>
      <c r="P13" s="74">
        <v>18624010.76</v>
      </c>
      <c r="Q13" s="74">
        <v>535243.88</v>
      </c>
      <c r="R13" s="74">
        <v>44278108.99</v>
      </c>
      <c r="S13" s="74">
        <v>44278108.99</v>
      </c>
      <c r="T13" s="74">
        <v>0</v>
      </c>
      <c r="U13" s="74">
        <v>44278108.99</v>
      </c>
      <c r="V13" s="74">
        <v>44278108.99</v>
      </c>
      <c r="W13" s="74">
        <v>44278108.99</v>
      </c>
      <c r="X13" s="74">
        <v>0</v>
      </c>
      <c r="Y13" s="74">
        <v>0</v>
      </c>
      <c r="Z13" s="74">
        <v>100</v>
      </c>
      <c r="AA13" s="74">
        <v>100</v>
      </c>
      <c r="AB13" s="74">
        <v>100</v>
      </c>
      <c r="AC13" s="74" t="s">
        <v>133</v>
      </c>
    </row>
    <row r="14" spans="1:29" ht="15">
      <c r="A14" s="74" t="s">
        <v>124</v>
      </c>
      <c r="B14" s="74" t="s">
        <v>125</v>
      </c>
      <c r="C14" s="74" t="s">
        <v>148</v>
      </c>
      <c r="D14" s="74" t="s">
        <v>83</v>
      </c>
      <c r="E14" s="74" t="s">
        <v>127</v>
      </c>
      <c r="F14" s="74" t="s">
        <v>139</v>
      </c>
      <c r="G14" s="74" t="s">
        <v>129</v>
      </c>
      <c r="H14" s="74" t="s">
        <v>149</v>
      </c>
      <c r="I14" s="74" t="s">
        <v>73</v>
      </c>
      <c r="J14" s="74" t="s">
        <v>84</v>
      </c>
      <c r="K14" s="74" t="s">
        <v>75</v>
      </c>
      <c r="L14" s="74" t="s">
        <v>131</v>
      </c>
      <c r="M14" s="74" t="s">
        <v>132</v>
      </c>
      <c r="N14" s="74" t="s">
        <v>76</v>
      </c>
      <c r="O14" s="74">
        <v>12334.88</v>
      </c>
      <c r="P14" s="74">
        <v>0</v>
      </c>
      <c r="Q14" s="74">
        <v>303.33</v>
      </c>
      <c r="R14" s="74">
        <v>12031.55</v>
      </c>
      <c r="S14" s="74">
        <v>12031.55</v>
      </c>
      <c r="T14" s="74">
        <v>0</v>
      </c>
      <c r="U14" s="74">
        <v>12029.55</v>
      </c>
      <c r="V14" s="74">
        <v>12029.55</v>
      </c>
      <c r="W14" s="74">
        <v>12029.55</v>
      </c>
      <c r="X14" s="74">
        <v>0</v>
      </c>
      <c r="Y14" s="74">
        <v>0</v>
      </c>
      <c r="Z14" s="74">
        <v>99.9833770378713</v>
      </c>
      <c r="AA14" s="74">
        <v>99.9833770378713</v>
      </c>
      <c r="AB14" s="74">
        <v>99.9833770378713</v>
      </c>
      <c r="AC14" s="74" t="s">
        <v>133</v>
      </c>
    </row>
    <row r="15" spans="1:29" ht="15">
      <c r="A15" s="74" t="s">
        <v>124</v>
      </c>
      <c r="B15" s="74" t="s">
        <v>125</v>
      </c>
      <c r="C15" s="74" t="s">
        <v>150</v>
      </c>
      <c r="D15" s="74" t="s">
        <v>85</v>
      </c>
      <c r="E15" s="74" t="s">
        <v>127</v>
      </c>
      <c r="F15" s="74" t="s">
        <v>151</v>
      </c>
      <c r="G15" s="74" t="s">
        <v>129</v>
      </c>
      <c r="H15" s="74" t="s">
        <v>152</v>
      </c>
      <c r="I15" s="74" t="s">
        <v>73</v>
      </c>
      <c r="J15" s="74" t="s">
        <v>86</v>
      </c>
      <c r="K15" s="74" t="s">
        <v>75</v>
      </c>
      <c r="L15" s="74" t="s">
        <v>131</v>
      </c>
      <c r="M15" s="74" t="s">
        <v>132</v>
      </c>
      <c r="N15" s="74" t="s">
        <v>76</v>
      </c>
      <c r="O15" s="74">
        <v>20003</v>
      </c>
      <c r="P15" s="74">
        <v>0</v>
      </c>
      <c r="Q15" s="74">
        <v>11615.12</v>
      </c>
      <c r="R15" s="74">
        <v>8387.88</v>
      </c>
      <c r="S15" s="74">
        <v>8387.88</v>
      </c>
      <c r="T15" s="74">
        <v>0</v>
      </c>
      <c r="U15" s="74">
        <v>8384.88</v>
      </c>
      <c r="V15" s="74">
        <v>8384.88</v>
      </c>
      <c r="W15" s="74">
        <v>8384.88</v>
      </c>
      <c r="X15" s="74">
        <v>0</v>
      </c>
      <c r="Y15" s="74">
        <v>0</v>
      </c>
      <c r="Z15" s="74">
        <v>99.9642341092147</v>
      </c>
      <c r="AA15" s="74">
        <v>99.9642341092147</v>
      </c>
      <c r="AB15" s="74">
        <v>99.9642341092147</v>
      </c>
      <c r="AC15" s="74" t="s">
        <v>133</v>
      </c>
    </row>
    <row r="16" spans="1:29" ht="15">
      <c r="A16" s="74" t="s">
        <v>124</v>
      </c>
      <c r="B16" s="74" t="s">
        <v>125</v>
      </c>
      <c r="C16" s="74" t="s">
        <v>150</v>
      </c>
      <c r="D16" s="74" t="s">
        <v>85</v>
      </c>
      <c r="E16" s="74" t="s">
        <v>127</v>
      </c>
      <c r="F16" s="74" t="s">
        <v>151</v>
      </c>
      <c r="G16" s="74" t="s">
        <v>129</v>
      </c>
      <c r="H16" s="74" t="s">
        <v>152</v>
      </c>
      <c r="I16" s="74" t="s">
        <v>73</v>
      </c>
      <c r="J16" s="74" t="s">
        <v>86</v>
      </c>
      <c r="K16" s="74" t="s">
        <v>75</v>
      </c>
      <c r="L16" s="74" t="s">
        <v>135</v>
      </c>
      <c r="M16" s="74" t="s">
        <v>132</v>
      </c>
      <c r="N16" s="74" t="s">
        <v>76</v>
      </c>
      <c r="O16" s="74">
        <v>1</v>
      </c>
      <c r="P16" s="74">
        <v>0</v>
      </c>
      <c r="Q16" s="74">
        <v>0</v>
      </c>
      <c r="R16" s="74">
        <v>1</v>
      </c>
      <c r="S16" s="74">
        <v>1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 t="s">
        <v>133</v>
      </c>
    </row>
    <row r="17" spans="1:29" ht="15">
      <c r="A17" s="74" t="s">
        <v>124</v>
      </c>
      <c r="B17" s="74" t="s">
        <v>125</v>
      </c>
      <c r="C17" s="74" t="s">
        <v>153</v>
      </c>
      <c r="D17" s="74" t="s">
        <v>87</v>
      </c>
      <c r="E17" s="74" t="s">
        <v>127</v>
      </c>
      <c r="F17" s="74" t="s">
        <v>154</v>
      </c>
      <c r="G17" s="74" t="s">
        <v>129</v>
      </c>
      <c r="H17" s="74" t="s">
        <v>155</v>
      </c>
      <c r="I17" s="74" t="s">
        <v>73</v>
      </c>
      <c r="J17" s="74" t="s">
        <v>88</v>
      </c>
      <c r="K17" s="74" t="s">
        <v>75</v>
      </c>
      <c r="L17" s="74" t="s">
        <v>131</v>
      </c>
      <c r="M17" s="74" t="s">
        <v>132</v>
      </c>
      <c r="N17" s="74" t="s">
        <v>76</v>
      </c>
      <c r="O17" s="74">
        <v>10004</v>
      </c>
      <c r="P17" s="74">
        <v>20000</v>
      </c>
      <c r="Q17" s="74">
        <v>205.95</v>
      </c>
      <c r="R17" s="74">
        <v>29798.05</v>
      </c>
      <c r="S17" s="74">
        <v>29798.05</v>
      </c>
      <c r="T17" s="74">
        <v>0</v>
      </c>
      <c r="U17" s="74">
        <v>29794.05</v>
      </c>
      <c r="V17" s="74">
        <v>29794.05</v>
      </c>
      <c r="W17" s="74">
        <v>29794.05</v>
      </c>
      <c r="X17" s="74">
        <v>0</v>
      </c>
      <c r="Y17" s="74">
        <v>0</v>
      </c>
      <c r="Z17" s="74">
        <v>99.9865763028118</v>
      </c>
      <c r="AA17" s="74">
        <v>99.9865763028118</v>
      </c>
      <c r="AB17" s="74">
        <v>99.9865763028118</v>
      </c>
      <c r="AC17" s="74" t="s">
        <v>133</v>
      </c>
    </row>
    <row r="18" spans="1:29" ht="15">
      <c r="A18" s="74" t="s">
        <v>124</v>
      </c>
      <c r="B18" s="74" t="s">
        <v>125</v>
      </c>
      <c r="C18" s="74" t="s">
        <v>153</v>
      </c>
      <c r="D18" s="74" t="s">
        <v>87</v>
      </c>
      <c r="E18" s="74" t="s">
        <v>127</v>
      </c>
      <c r="F18" s="74" t="s">
        <v>154</v>
      </c>
      <c r="G18" s="74" t="s">
        <v>129</v>
      </c>
      <c r="H18" s="74" t="s">
        <v>155</v>
      </c>
      <c r="I18" s="74" t="s">
        <v>73</v>
      </c>
      <c r="J18" s="74" t="s">
        <v>88</v>
      </c>
      <c r="K18" s="74" t="s">
        <v>75</v>
      </c>
      <c r="L18" s="74" t="s">
        <v>135</v>
      </c>
      <c r="M18" s="74" t="s">
        <v>132</v>
      </c>
      <c r="N18" s="74" t="s">
        <v>76</v>
      </c>
      <c r="O18" s="74">
        <v>2</v>
      </c>
      <c r="P18" s="74">
        <v>0</v>
      </c>
      <c r="Q18" s="74">
        <v>0</v>
      </c>
      <c r="R18" s="74">
        <v>2</v>
      </c>
      <c r="S18" s="74">
        <v>2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 t="s">
        <v>133</v>
      </c>
    </row>
    <row r="19" spans="1:29" ht="15">
      <c r="A19" s="74" t="s">
        <v>124</v>
      </c>
      <c r="B19" s="74" t="s">
        <v>125</v>
      </c>
      <c r="C19" s="74" t="s">
        <v>156</v>
      </c>
      <c r="D19" s="74" t="s">
        <v>89</v>
      </c>
      <c r="E19" s="74" t="s">
        <v>127</v>
      </c>
      <c r="F19" s="74" t="s">
        <v>139</v>
      </c>
      <c r="G19" s="74" t="s">
        <v>129</v>
      </c>
      <c r="H19" s="74" t="s">
        <v>157</v>
      </c>
      <c r="I19" s="74" t="s">
        <v>73</v>
      </c>
      <c r="J19" s="74" t="s">
        <v>90</v>
      </c>
      <c r="K19" s="74" t="s">
        <v>75</v>
      </c>
      <c r="L19" s="74" t="s">
        <v>131</v>
      </c>
      <c r="M19" s="74" t="s">
        <v>132</v>
      </c>
      <c r="N19" s="74" t="s">
        <v>76</v>
      </c>
      <c r="O19" s="74">
        <v>1</v>
      </c>
      <c r="P19" s="74">
        <v>0</v>
      </c>
      <c r="Q19" s="74">
        <v>0</v>
      </c>
      <c r="R19" s="74">
        <v>1</v>
      </c>
      <c r="S19" s="74">
        <v>1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 t="s">
        <v>133</v>
      </c>
    </row>
    <row r="20" spans="1:29" ht="15">
      <c r="A20" s="74" t="s">
        <v>124</v>
      </c>
      <c r="B20" s="74" t="s">
        <v>125</v>
      </c>
      <c r="C20" s="74" t="s">
        <v>156</v>
      </c>
      <c r="D20" s="74" t="s">
        <v>89</v>
      </c>
      <c r="E20" s="74" t="s">
        <v>127</v>
      </c>
      <c r="F20" s="74" t="s">
        <v>139</v>
      </c>
      <c r="G20" s="74" t="s">
        <v>129</v>
      </c>
      <c r="H20" s="74" t="s">
        <v>157</v>
      </c>
      <c r="I20" s="74" t="s">
        <v>73</v>
      </c>
      <c r="J20" s="74" t="s">
        <v>90</v>
      </c>
      <c r="K20" s="74" t="s">
        <v>75</v>
      </c>
      <c r="L20" s="74" t="s">
        <v>135</v>
      </c>
      <c r="M20" s="74" t="s">
        <v>132</v>
      </c>
      <c r="N20" s="74" t="s">
        <v>76</v>
      </c>
      <c r="O20" s="74">
        <v>2</v>
      </c>
      <c r="P20" s="74">
        <v>0</v>
      </c>
      <c r="Q20" s="74">
        <v>0</v>
      </c>
      <c r="R20" s="74">
        <v>2</v>
      </c>
      <c r="S20" s="74">
        <v>2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 t="s">
        <v>133</v>
      </c>
    </row>
    <row r="21" spans="1:29" ht="15">
      <c r="A21" s="74" t="s">
        <v>124</v>
      </c>
      <c r="B21" s="74" t="s">
        <v>125</v>
      </c>
      <c r="C21" s="74" t="s">
        <v>156</v>
      </c>
      <c r="D21" s="74" t="s">
        <v>89</v>
      </c>
      <c r="E21" s="74" t="s">
        <v>127</v>
      </c>
      <c r="F21" s="74" t="s">
        <v>139</v>
      </c>
      <c r="G21" s="74" t="s">
        <v>129</v>
      </c>
      <c r="H21" s="74" t="s">
        <v>158</v>
      </c>
      <c r="I21" s="74" t="s">
        <v>73</v>
      </c>
      <c r="J21" s="74" t="s">
        <v>91</v>
      </c>
      <c r="K21" s="74" t="s">
        <v>75</v>
      </c>
      <c r="L21" s="74" t="s">
        <v>131</v>
      </c>
      <c r="M21" s="74" t="s">
        <v>132</v>
      </c>
      <c r="N21" s="74" t="s">
        <v>76</v>
      </c>
      <c r="O21" s="74">
        <v>60006</v>
      </c>
      <c r="P21" s="74">
        <v>3000</v>
      </c>
      <c r="Q21" s="74">
        <v>31299.65</v>
      </c>
      <c r="R21" s="74">
        <v>31706.35</v>
      </c>
      <c r="S21" s="74">
        <v>31706.35</v>
      </c>
      <c r="T21" s="74">
        <v>0</v>
      </c>
      <c r="U21" s="74">
        <v>31700.35</v>
      </c>
      <c r="V21" s="74">
        <v>31056.35</v>
      </c>
      <c r="W21" s="74">
        <v>31056.35</v>
      </c>
      <c r="X21" s="74">
        <v>0</v>
      </c>
      <c r="Y21" s="74">
        <v>0</v>
      </c>
      <c r="Z21" s="74">
        <v>99.9810763459055</v>
      </c>
      <c r="AA21" s="74">
        <v>97.9499374730929</v>
      </c>
      <c r="AB21" s="74">
        <v>97.9499374730929</v>
      </c>
      <c r="AC21" s="74" t="s">
        <v>133</v>
      </c>
    </row>
    <row r="22" spans="1:29" ht="15">
      <c r="A22" s="74" t="s">
        <v>124</v>
      </c>
      <c r="B22" s="74" t="s">
        <v>125</v>
      </c>
      <c r="C22" s="74" t="s">
        <v>156</v>
      </c>
      <c r="D22" s="74" t="s">
        <v>89</v>
      </c>
      <c r="E22" s="74" t="s">
        <v>127</v>
      </c>
      <c r="F22" s="74" t="s">
        <v>139</v>
      </c>
      <c r="G22" s="74" t="s">
        <v>129</v>
      </c>
      <c r="H22" s="74" t="s">
        <v>158</v>
      </c>
      <c r="I22" s="74" t="s">
        <v>73</v>
      </c>
      <c r="J22" s="74" t="s">
        <v>91</v>
      </c>
      <c r="K22" s="74" t="s">
        <v>75</v>
      </c>
      <c r="L22" s="74" t="s">
        <v>135</v>
      </c>
      <c r="M22" s="74" t="s">
        <v>132</v>
      </c>
      <c r="N22" s="74" t="s">
        <v>76</v>
      </c>
      <c r="O22" s="74">
        <v>2</v>
      </c>
      <c r="P22" s="74">
        <v>0</v>
      </c>
      <c r="Q22" s="74">
        <v>0</v>
      </c>
      <c r="R22" s="74">
        <v>2</v>
      </c>
      <c r="S22" s="74">
        <v>2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 t="s">
        <v>133</v>
      </c>
    </row>
    <row r="23" spans="1:29" ht="15">
      <c r="A23" s="74" t="s">
        <v>124</v>
      </c>
      <c r="B23" s="74" t="s">
        <v>125</v>
      </c>
      <c r="C23" s="74" t="s">
        <v>159</v>
      </c>
      <c r="D23" s="74" t="s">
        <v>92</v>
      </c>
      <c r="E23" s="74" t="s">
        <v>127</v>
      </c>
      <c r="F23" s="74" t="s">
        <v>160</v>
      </c>
      <c r="G23" s="74" t="s">
        <v>129</v>
      </c>
      <c r="H23" s="74" t="s">
        <v>161</v>
      </c>
      <c r="I23" s="74" t="s">
        <v>73</v>
      </c>
      <c r="J23" s="74" t="s">
        <v>93</v>
      </c>
      <c r="K23" s="74" t="s">
        <v>75</v>
      </c>
      <c r="L23" s="74" t="s">
        <v>131</v>
      </c>
      <c r="M23" s="74" t="s">
        <v>132</v>
      </c>
      <c r="N23" s="74" t="s">
        <v>76</v>
      </c>
      <c r="O23" s="74">
        <v>87137.6</v>
      </c>
      <c r="P23" s="74">
        <v>63726.67</v>
      </c>
      <c r="Q23" s="74">
        <v>41909.01</v>
      </c>
      <c r="R23" s="74">
        <v>108955.26</v>
      </c>
      <c r="S23" s="74">
        <v>108955.26</v>
      </c>
      <c r="T23" s="74">
        <v>0</v>
      </c>
      <c r="U23" s="74">
        <v>75219.59</v>
      </c>
      <c r="V23" s="74">
        <v>75219.59</v>
      </c>
      <c r="W23" s="74">
        <v>75219.59</v>
      </c>
      <c r="X23" s="74">
        <v>0</v>
      </c>
      <c r="Y23" s="74">
        <v>0</v>
      </c>
      <c r="Z23" s="74">
        <v>69.0371350589224</v>
      </c>
      <c r="AA23" s="74">
        <v>69.0371350589224</v>
      </c>
      <c r="AB23" s="74">
        <v>69.0371350589224</v>
      </c>
      <c r="AC23" s="74" t="s">
        <v>133</v>
      </c>
    </row>
    <row r="24" spans="1:29" ht="15">
      <c r="A24" s="74" t="s">
        <v>124</v>
      </c>
      <c r="B24" s="74" t="s">
        <v>125</v>
      </c>
      <c r="C24" s="74" t="s">
        <v>159</v>
      </c>
      <c r="D24" s="74" t="s">
        <v>92</v>
      </c>
      <c r="E24" s="74" t="s">
        <v>127</v>
      </c>
      <c r="F24" s="74" t="s">
        <v>160</v>
      </c>
      <c r="G24" s="74" t="s">
        <v>129</v>
      </c>
      <c r="H24" s="74" t="s">
        <v>161</v>
      </c>
      <c r="I24" s="74" t="s">
        <v>73</v>
      </c>
      <c r="J24" s="74" t="s">
        <v>93</v>
      </c>
      <c r="K24" s="74" t="s">
        <v>75</v>
      </c>
      <c r="L24" s="74" t="s">
        <v>131</v>
      </c>
      <c r="M24" s="74" t="s">
        <v>134</v>
      </c>
      <c r="N24" s="74" t="s">
        <v>119</v>
      </c>
      <c r="O24" s="74">
        <v>0</v>
      </c>
      <c r="P24" s="74">
        <v>19287.16</v>
      </c>
      <c r="Q24" s="74">
        <v>0</v>
      </c>
      <c r="R24" s="74">
        <v>19287.16</v>
      </c>
      <c r="S24" s="74">
        <v>19287.16</v>
      </c>
      <c r="T24" s="74">
        <v>0</v>
      </c>
      <c r="U24" s="74">
        <v>179.52</v>
      </c>
      <c r="V24" s="74">
        <v>179.52</v>
      </c>
      <c r="W24" s="74">
        <v>0</v>
      </c>
      <c r="X24" s="74">
        <v>0</v>
      </c>
      <c r="Y24" s="74">
        <v>0</v>
      </c>
      <c r="Z24" s="74">
        <v>0.930774670817269</v>
      </c>
      <c r="AA24" s="74">
        <v>0.930774670817269</v>
      </c>
      <c r="AB24" s="74">
        <v>0</v>
      </c>
      <c r="AC24" s="74" t="s">
        <v>133</v>
      </c>
    </row>
    <row r="25" spans="1:29" ht="15">
      <c r="A25" s="74" t="s">
        <v>124</v>
      </c>
      <c r="B25" s="74" t="s">
        <v>125</v>
      </c>
      <c r="C25" s="74" t="s">
        <v>159</v>
      </c>
      <c r="D25" s="74" t="s">
        <v>92</v>
      </c>
      <c r="E25" s="74" t="s">
        <v>127</v>
      </c>
      <c r="F25" s="74" t="s">
        <v>160</v>
      </c>
      <c r="G25" s="74" t="s">
        <v>129</v>
      </c>
      <c r="H25" s="74" t="s">
        <v>161</v>
      </c>
      <c r="I25" s="74" t="s">
        <v>73</v>
      </c>
      <c r="J25" s="74" t="s">
        <v>93</v>
      </c>
      <c r="K25" s="74" t="s">
        <v>75</v>
      </c>
      <c r="L25" s="74" t="s">
        <v>135</v>
      </c>
      <c r="M25" s="74" t="s">
        <v>132</v>
      </c>
      <c r="N25" s="74" t="s">
        <v>76</v>
      </c>
      <c r="O25" s="74">
        <v>135097.36</v>
      </c>
      <c r="P25" s="74">
        <v>1217.74</v>
      </c>
      <c r="Q25" s="74">
        <v>60545.42</v>
      </c>
      <c r="R25" s="74">
        <v>75769.68</v>
      </c>
      <c r="S25" s="74">
        <v>75769.68</v>
      </c>
      <c r="T25" s="74">
        <v>0</v>
      </c>
      <c r="U25" s="74">
        <v>74550.94</v>
      </c>
      <c r="V25" s="74">
        <v>12072</v>
      </c>
      <c r="W25" s="74">
        <v>12072</v>
      </c>
      <c r="X25" s="74">
        <v>0</v>
      </c>
      <c r="Y25" s="74">
        <v>0</v>
      </c>
      <c r="Z25" s="74">
        <v>98.3915201964691</v>
      </c>
      <c r="AA25" s="74">
        <v>15.9324943697796</v>
      </c>
      <c r="AB25" s="74">
        <v>15.9324943697796</v>
      </c>
      <c r="AC25" s="74" t="s">
        <v>133</v>
      </c>
    </row>
    <row r="26" spans="1:29" ht="15">
      <c r="A26" s="74" t="s">
        <v>124</v>
      </c>
      <c r="B26" s="74" t="s">
        <v>125</v>
      </c>
      <c r="C26" s="74" t="s">
        <v>159</v>
      </c>
      <c r="D26" s="74" t="s">
        <v>92</v>
      </c>
      <c r="E26" s="74" t="s">
        <v>127</v>
      </c>
      <c r="F26" s="74" t="s">
        <v>160</v>
      </c>
      <c r="G26" s="74" t="s">
        <v>129</v>
      </c>
      <c r="H26" s="74" t="s">
        <v>161</v>
      </c>
      <c r="I26" s="74" t="s">
        <v>73</v>
      </c>
      <c r="J26" s="74" t="s">
        <v>93</v>
      </c>
      <c r="K26" s="74" t="s">
        <v>75</v>
      </c>
      <c r="L26" s="74" t="s">
        <v>135</v>
      </c>
      <c r="M26" s="74" t="s">
        <v>134</v>
      </c>
      <c r="N26" s="74" t="s">
        <v>119</v>
      </c>
      <c r="O26" s="74">
        <v>0</v>
      </c>
      <c r="P26" s="74">
        <v>116087.19</v>
      </c>
      <c r="Q26" s="74">
        <v>0</v>
      </c>
      <c r="R26" s="74">
        <v>116087.19</v>
      </c>
      <c r="S26" s="74">
        <v>116087.19</v>
      </c>
      <c r="T26" s="74">
        <v>0</v>
      </c>
      <c r="U26" s="74">
        <v>4909.1</v>
      </c>
      <c r="V26" s="74">
        <v>4909.1</v>
      </c>
      <c r="W26" s="74">
        <v>0</v>
      </c>
      <c r="X26" s="74">
        <v>0</v>
      </c>
      <c r="Y26" s="74">
        <v>0</v>
      </c>
      <c r="Z26" s="74">
        <v>4.22880422895928</v>
      </c>
      <c r="AA26" s="74">
        <v>4.22880422895928</v>
      </c>
      <c r="AB26" s="74">
        <v>0</v>
      </c>
      <c r="AC26" s="74" t="s">
        <v>133</v>
      </c>
    </row>
    <row r="27" spans="1:29" ht="15">
      <c r="A27" s="74" t="s">
        <v>124</v>
      </c>
      <c r="B27" s="74" t="s">
        <v>125</v>
      </c>
      <c r="C27" s="74" t="s">
        <v>162</v>
      </c>
      <c r="D27" s="74" t="s">
        <v>94</v>
      </c>
      <c r="E27" s="74" t="s">
        <v>127</v>
      </c>
      <c r="F27" s="74" t="s">
        <v>139</v>
      </c>
      <c r="G27" s="74" t="s">
        <v>129</v>
      </c>
      <c r="H27" s="74" t="s">
        <v>163</v>
      </c>
      <c r="I27" s="74" t="s">
        <v>73</v>
      </c>
      <c r="J27" s="74" t="s">
        <v>95</v>
      </c>
      <c r="K27" s="74" t="s">
        <v>75</v>
      </c>
      <c r="L27" s="74" t="s">
        <v>131</v>
      </c>
      <c r="M27" s="74" t="s">
        <v>132</v>
      </c>
      <c r="N27" s="74" t="s">
        <v>76</v>
      </c>
      <c r="O27" s="74">
        <v>45571.7</v>
      </c>
      <c r="P27" s="74">
        <v>50000</v>
      </c>
      <c r="Q27" s="74">
        <v>97.2</v>
      </c>
      <c r="R27" s="74">
        <v>95474.5</v>
      </c>
      <c r="S27" s="74">
        <v>95474.5</v>
      </c>
      <c r="T27" s="74">
        <v>0</v>
      </c>
      <c r="U27" s="74">
        <v>95473.5</v>
      </c>
      <c r="V27" s="74">
        <v>95473.5</v>
      </c>
      <c r="W27" s="74">
        <v>95473.5</v>
      </c>
      <c r="X27" s="74">
        <v>0</v>
      </c>
      <c r="Y27" s="74">
        <v>0</v>
      </c>
      <c r="Z27" s="74">
        <v>99.9989525999089</v>
      </c>
      <c r="AA27" s="74">
        <v>99.9989525999089</v>
      </c>
      <c r="AB27" s="74">
        <v>99.9989525999089</v>
      </c>
      <c r="AC27" s="74" t="s">
        <v>133</v>
      </c>
    </row>
    <row r="28" spans="1:29" ht="15">
      <c r="A28" s="74" t="s">
        <v>124</v>
      </c>
      <c r="B28" s="74" t="s">
        <v>125</v>
      </c>
      <c r="C28" s="74" t="s">
        <v>164</v>
      </c>
      <c r="D28" s="74" t="s">
        <v>96</v>
      </c>
      <c r="E28" s="74" t="s">
        <v>127</v>
      </c>
      <c r="F28" s="74" t="s">
        <v>139</v>
      </c>
      <c r="G28" s="74" t="s">
        <v>129</v>
      </c>
      <c r="H28" s="74" t="s">
        <v>165</v>
      </c>
      <c r="I28" s="74" t="s">
        <v>73</v>
      </c>
      <c r="J28" s="74" t="s">
        <v>97</v>
      </c>
      <c r="K28" s="74" t="s">
        <v>75</v>
      </c>
      <c r="L28" s="74" t="s">
        <v>137</v>
      </c>
      <c r="M28" s="74" t="s">
        <v>132</v>
      </c>
      <c r="N28" s="74" t="s">
        <v>76</v>
      </c>
      <c r="O28" s="74">
        <v>125746816.27</v>
      </c>
      <c r="P28" s="74">
        <v>16604325.19</v>
      </c>
      <c r="Q28" s="74">
        <v>22334534.13</v>
      </c>
      <c r="R28" s="74">
        <v>120016607.33</v>
      </c>
      <c r="S28" s="74">
        <v>147405866.51</v>
      </c>
      <c r="T28" s="74">
        <v>27389259.18</v>
      </c>
      <c r="U28" s="74">
        <v>147250441.7</v>
      </c>
      <c r="V28" s="74">
        <v>144217771.73</v>
      </c>
      <c r="W28" s="74">
        <v>144217771.73</v>
      </c>
      <c r="X28" s="74">
        <v>0</v>
      </c>
      <c r="Y28" s="74">
        <v>0</v>
      </c>
      <c r="Z28" s="74">
        <v>99.8945599563438</v>
      </c>
      <c r="AA28" s="74">
        <v>97.8371995257165</v>
      </c>
      <c r="AB28" s="74">
        <v>97.8371995257165</v>
      </c>
      <c r="AC28" s="74" t="s">
        <v>133</v>
      </c>
    </row>
    <row r="29" spans="1:29" ht="15">
      <c r="A29" s="74" t="s">
        <v>124</v>
      </c>
      <c r="B29" s="74" t="s">
        <v>125</v>
      </c>
      <c r="C29" s="74" t="s">
        <v>164</v>
      </c>
      <c r="D29" s="74" t="s">
        <v>96</v>
      </c>
      <c r="E29" s="74" t="s">
        <v>127</v>
      </c>
      <c r="F29" s="74" t="s">
        <v>139</v>
      </c>
      <c r="G29" s="74" t="s">
        <v>129</v>
      </c>
      <c r="H29" s="74" t="s">
        <v>165</v>
      </c>
      <c r="I29" s="74" t="s">
        <v>73</v>
      </c>
      <c r="J29" s="74" t="s">
        <v>97</v>
      </c>
      <c r="K29" s="74" t="s">
        <v>75</v>
      </c>
      <c r="L29" s="74" t="s">
        <v>131</v>
      </c>
      <c r="M29" s="74" t="s">
        <v>132</v>
      </c>
      <c r="N29" s="74" t="s">
        <v>76</v>
      </c>
      <c r="O29" s="74">
        <v>1</v>
      </c>
      <c r="P29" s="74">
        <v>0</v>
      </c>
      <c r="Q29" s="74">
        <v>0</v>
      </c>
      <c r="R29" s="74">
        <v>1</v>
      </c>
      <c r="S29" s="74">
        <v>1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 t="s">
        <v>133</v>
      </c>
    </row>
    <row r="30" spans="1:29" ht="15">
      <c r="A30" s="74" t="s">
        <v>124</v>
      </c>
      <c r="B30" s="74" t="s">
        <v>125</v>
      </c>
      <c r="C30" s="74" t="s">
        <v>164</v>
      </c>
      <c r="D30" s="74" t="s">
        <v>96</v>
      </c>
      <c r="E30" s="74" t="s">
        <v>127</v>
      </c>
      <c r="F30" s="74" t="s">
        <v>139</v>
      </c>
      <c r="G30" s="74" t="s">
        <v>129</v>
      </c>
      <c r="H30" s="74" t="s">
        <v>166</v>
      </c>
      <c r="I30" s="74" t="s">
        <v>73</v>
      </c>
      <c r="J30" s="74" t="s">
        <v>98</v>
      </c>
      <c r="K30" s="74" t="s">
        <v>75</v>
      </c>
      <c r="L30" s="74" t="s">
        <v>131</v>
      </c>
      <c r="M30" s="74" t="s">
        <v>132</v>
      </c>
      <c r="N30" s="74" t="s">
        <v>76</v>
      </c>
      <c r="O30" s="74">
        <v>3</v>
      </c>
      <c r="P30" s="74">
        <v>0</v>
      </c>
      <c r="Q30" s="74">
        <v>0</v>
      </c>
      <c r="R30" s="74">
        <v>3</v>
      </c>
      <c r="S30" s="74">
        <v>3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 t="s">
        <v>133</v>
      </c>
    </row>
    <row r="31" spans="1:29" ht="15">
      <c r="A31" s="74" t="s">
        <v>124</v>
      </c>
      <c r="B31" s="74" t="s">
        <v>125</v>
      </c>
      <c r="C31" s="74" t="s">
        <v>164</v>
      </c>
      <c r="D31" s="74" t="s">
        <v>96</v>
      </c>
      <c r="E31" s="74" t="s">
        <v>127</v>
      </c>
      <c r="F31" s="74" t="s">
        <v>139</v>
      </c>
      <c r="G31" s="74" t="s">
        <v>129</v>
      </c>
      <c r="H31" s="74" t="s">
        <v>166</v>
      </c>
      <c r="I31" s="74" t="s">
        <v>73</v>
      </c>
      <c r="J31" s="74" t="s">
        <v>98</v>
      </c>
      <c r="K31" s="74" t="s">
        <v>75</v>
      </c>
      <c r="L31" s="74" t="s">
        <v>135</v>
      </c>
      <c r="M31" s="74" t="s">
        <v>132</v>
      </c>
      <c r="N31" s="74" t="s">
        <v>76</v>
      </c>
      <c r="O31" s="74">
        <v>3</v>
      </c>
      <c r="P31" s="74">
        <v>65817.72</v>
      </c>
      <c r="Q31" s="74">
        <v>0</v>
      </c>
      <c r="R31" s="74">
        <v>65820.72</v>
      </c>
      <c r="S31" s="74">
        <v>65820.72</v>
      </c>
      <c r="T31" s="74">
        <v>0</v>
      </c>
      <c r="U31" s="74">
        <v>28299.85</v>
      </c>
      <c r="V31" s="74">
        <v>28299.85</v>
      </c>
      <c r="W31" s="74">
        <v>28299.85</v>
      </c>
      <c r="X31" s="74">
        <v>0</v>
      </c>
      <c r="Y31" s="74">
        <v>0</v>
      </c>
      <c r="Z31" s="74">
        <v>42.9953516157222</v>
      </c>
      <c r="AA31" s="74">
        <v>42.9953516157222</v>
      </c>
      <c r="AB31" s="74">
        <v>42.9953516157222</v>
      </c>
      <c r="AC31" s="74" t="s">
        <v>133</v>
      </c>
    </row>
    <row r="32" spans="1:29" ht="15">
      <c r="A32" s="74" t="s">
        <v>124</v>
      </c>
      <c r="B32" s="74" t="s">
        <v>125</v>
      </c>
      <c r="C32" s="74" t="s">
        <v>164</v>
      </c>
      <c r="D32" s="74" t="s">
        <v>96</v>
      </c>
      <c r="E32" s="74" t="s">
        <v>127</v>
      </c>
      <c r="F32" s="74" t="s">
        <v>139</v>
      </c>
      <c r="G32" s="74" t="s">
        <v>129</v>
      </c>
      <c r="H32" s="74" t="s">
        <v>166</v>
      </c>
      <c r="I32" s="74" t="s">
        <v>73</v>
      </c>
      <c r="J32" s="74" t="s">
        <v>98</v>
      </c>
      <c r="K32" s="74" t="s">
        <v>75</v>
      </c>
      <c r="L32" s="74" t="s">
        <v>135</v>
      </c>
      <c r="M32" s="74" t="s">
        <v>134</v>
      </c>
      <c r="N32" s="74" t="s">
        <v>119</v>
      </c>
      <c r="O32" s="74">
        <v>0</v>
      </c>
      <c r="P32" s="74">
        <v>397962.73</v>
      </c>
      <c r="Q32" s="74">
        <v>0</v>
      </c>
      <c r="R32" s="74">
        <v>397962.73</v>
      </c>
      <c r="S32" s="74">
        <v>397962.73</v>
      </c>
      <c r="T32" s="74">
        <v>0</v>
      </c>
      <c r="U32" s="74">
        <v>169961.22</v>
      </c>
      <c r="V32" s="74">
        <v>169961.22</v>
      </c>
      <c r="W32" s="74">
        <v>169961.22</v>
      </c>
      <c r="X32" s="74">
        <v>0</v>
      </c>
      <c r="Y32" s="74">
        <v>0</v>
      </c>
      <c r="Z32" s="74">
        <v>42.7078234185397</v>
      </c>
      <c r="AA32" s="74">
        <v>42.7078234185397</v>
      </c>
      <c r="AB32" s="74">
        <v>42.7078234185397</v>
      </c>
      <c r="AC32" s="74" t="s">
        <v>133</v>
      </c>
    </row>
    <row r="33" spans="1:29" ht="15">
      <c r="A33" s="74" t="s">
        <v>124</v>
      </c>
      <c r="B33" s="74" t="s">
        <v>125</v>
      </c>
      <c r="C33" s="74" t="s">
        <v>164</v>
      </c>
      <c r="D33" s="74" t="s">
        <v>96</v>
      </c>
      <c r="E33" s="74" t="s">
        <v>127</v>
      </c>
      <c r="F33" s="74" t="s">
        <v>139</v>
      </c>
      <c r="G33" s="74" t="s">
        <v>129</v>
      </c>
      <c r="H33" s="74" t="s">
        <v>167</v>
      </c>
      <c r="I33" s="74" t="s">
        <v>73</v>
      </c>
      <c r="J33" s="74" t="s">
        <v>99</v>
      </c>
      <c r="K33" s="74" t="s">
        <v>75</v>
      </c>
      <c r="L33" s="74" t="s">
        <v>131</v>
      </c>
      <c r="M33" s="74" t="s">
        <v>132</v>
      </c>
      <c r="N33" s="74" t="s">
        <v>76</v>
      </c>
      <c r="O33" s="74">
        <v>15226106.39</v>
      </c>
      <c r="P33" s="74">
        <v>3000000</v>
      </c>
      <c r="Q33" s="74">
        <v>534736.36</v>
      </c>
      <c r="R33" s="74">
        <v>17691370.03</v>
      </c>
      <c r="S33" s="74">
        <v>17691370.03</v>
      </c>
      <c r="T33" s="74">
        <v>0</v>
      </c>
      <c r="U33" s="74">
        <v>17691367.03</v>
      </c>
      <c r="V33" s="74">
        <v>17690997.73</v>
      </c>
      <c r="W33" s="74">
        <v>17690997.73</v>
      </c>
      <c r="X33" s="74">
        <v>0</v>
      </c>
      <c r="Y33" s="74">
        <v>0</v>
      </c>
      <c r="Z33" s="74">
        <v>99.9999830425795</v>
      </c>
      <c r="AA33" s="74">
        <v>99.9978955841217</v>
      </c>
      <c r="AB33" s="74">
        <v>99.9978955841217</v>
      </c>
      <c r="AC33" s="74" t="s">
        <v>133</v>
      </c>
    </row>
    <row r="34" spans="1:29" ht="15">
      <c r="A34" s="74" t="s">
        <v>124</v>
      </c>
      <c r="B34" s="74" t="s">
        <v>125</v>
      </c>
      <c r="C34" s="74" t="s">
        <v>164</v>
      </c>
      <c r="D34" s="74" t="s">
        <v>96</v>
      </c>
      <c r="E34" s="74" t="s">
        <v>127</v>
      </c>
      <c r="F34" s="74" t="s">
        <v>139</v>
      </c>
      <c r="G34" s="74" t="s">
        <v>129</v>
      </c>
      <c r="H34" s="74" t="s">
        <v>167</v>
      </c>
      <c r="I34" s="74" t="s">
        <v>73</v>
      </c>
      <c r="J34" s="74" t="s">
        <v>99</v>
      </c>
      <c r="K34" s="74" t="s">
        <v>75</v>
      </c>
      <c r="L34" s="74" t="s">
        <v>135</v>
      </c>
      <c r="M34" s="74" t="s">
        <v>132</v>
      </c>
      <c r="N34" s="74" t="s">
        <v>76</v>
      </c>
      <c r="O34" s="74">
        <v>1</v>
      </c>
      <c r="P34" s="74">
        <v>0</v>
      </c>
      <c r="Q34" s="74">
        <v>0</v>
      </c>
      <c r="R34" s="74">
        <v>1</v>
      </c>
      <c r="S34" s="74">
        <v>1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 t="s">
        <v>133</v>
      </c>
    </row>
    <row r="35" spans="1:29" ht="15">
      <c r="A35" s="74" t="s">
        <v>124</v>
      </c>
      <c r="B35" s="74" t="s">
        <v>125</v>
      </c>
      <c r="C35" s="74" t="s">
        <v>164</v>
      </c>
      <c r="D35" s="74" t="s">
        <v>96</v>
      </c>
      <c r="E35" s="74" t="s">
        <v>127</v>
      </c>
      <c r="F35" s="74" t="s">
        <v>139</v>
      </c>
      <c r="G35" s="74" t="s">
        <v>129</v>
      </c>
      <c r="H35" s="74" t="s">
        <v>168</v>
      </c>
      <c r="I35" s="74" t="s">
        <v>73</v>
      </c>
      <c r="J35" s="74" t="s">
        <v>100</v>
      </c>
      <c r="K35" s="74" t="s">
        <v>75</v>
      </c>
      <c r="L35" s="74" t="s">
        <v>131</v>
      </c>
      <c r="M35" s="74" t="s">
        <v>132</v>
      </c>
      <c r="N35" s="74" t="s">
        <v>76</v>
      </c>
      <c r="O35" s="74">
        <v>2</v>
      </c>
      <c r="P35" s="74">
        <v>0</v>
      </c>
      <c r="Q35" s="74">
        <v>0</v>
      </c>
      <c r="R35" s="74">
        <v>2</v>
      </c>
      <c r="S35" s="74">
        <v>2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 t="s">
        <v>133</v>
      </c>
    </row>
    <row r="36" spans="1:29" ht="15">
      <c r="A36" s="74" t="s">
        <v>124</v>
      </c>
      <c r="B36" s="74" t="s">
        <v>125</v>
      </c>
      <c r="C36" s="74" t="s">
        <v>164</v>
      </c>
      <c r="D36" s="74" t="s">
        <v>96</v>
      </c>
      <c r="E36" s="74" t="s">
        <v>127</v>
      </c>
      <c r="F36" s="74" t="s">
        <v>139</v>
      </c>
      <c r="G36" s="74" t="s">
        <v>129</v>
      </c>
      <c r="H36" s="74" t="s">
        <v>168</v>
      </c>
      <c r="I36" s="74" t="s">
        <v>73</v>
      </c>
      <c r="J36" s="74" t="s">
        <v>100</v>
      </c>
      <c r="K36" s="74" t="s">
        <v>75</v>
      </c>
      <c r="L36" s="74" t="s">
        <v>135</v>
      </c>
      <c r="M36" s="74" t="s">
        <v>132</v>
      </c>
      <c r="N36" s="74" t="s">
        <v>76</v>
      </c>
      <c r="O36" s="74">
        <v>1</v>
      </c>
      <c r="P36" s="74">
        <v>0</v>
      </c>
      <c r="Q36" s="74">
        <v>0</v>
      </c>
      <c r="R36" s="74">
        <v>1</v>
      </c>
      <c r="S36" s="74">
        <v>1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 t="s">
        <v>133</v>
      </c>
    </row>
    <row r="37" spans="1:29" ht="15">
      <c r="A37" s="74" t="s">
        <v>124</v>
      </c>
      <c r="B37" s="74" t="s">
        <v>125</v>
      </c>
      <c r="C37" s="74" t="s">
        <v>164</v>
      </c>
      <c r="D37" s="74" t="s">
        <v>96</v>
      </c>
      <c r="E37" s="74" t="s">
        <v>127</v>
      </c>
      <c r="F37" s="74" t="s">
        <v>160</v>
      </c>
      <c r="G37" s="74" t="s">
        <v>129</v>
      </c>
      <c r="H37" s="74" t="s">
        <v>169</v>
      </c>
      <c r="I37" s="74" t="s">
        <v>73</v>
      </c>
      <c r="J37" s="74" t="s">
        <v>109</v>
      </c>
      <c r="K37" s="74" t="s">
        <v>75</v>
      </c>
      <c r="L37" s="74" t="s">
        <v>131</v>
      </c>
      <c r="M37" s="74" t="s">
        <v>132</v>
      </c>
      <c r="N37" s="74" t="s">
        <v>76</v>
      </c>
      <c r="O37" s="74">
        <v>426903.6</v>
      </c>
      <c r="P37" s="74">
        <v>0</v>
      </c>
      <c r="Q37" s="74">
        <v>171070.22</v>
      </c>
      <c r="R37" s="74">
        <v>255833.38</v>
      </c>
      <c r="S37" s="74">
        <v>255833.38</v>
      </c>
      <c r="T37" s="74">
        <v>0</v>
      </c>
      <c r="U37" s="74">
        <v>255830.38</v>
      </c>
      <c r="V37" s="74">
        <v>255830.38</v>
      </c>
      <c r="W37" s="74">
        <v>255830.38</v>
      </c>
      <c r="X37" s="74">
        <v>0</v>
      </c>
      <c r="Y37" s="74">
        <v>0</v>
      </c>
      <c r="Z37" s="74">
        <v>99.9988273617774</v>
      </c>
      <c r="AA37" s="74">
        <v>99.9988273617774</v>
      </c>
      <c r="AB37" s="74">
        <v>99.9988273617774</v>
      </c>
      <c r="AC37" s="74" t="s">
        <v>133</v>
      </c>
    </row>
    <row r="38" spans="1:29" ht="15">
      <c r="A38" s="74" t="s">
        <v>124</v>
      </c>
      <c r="B38" s="74" t="s">
        <v>125</v>
      </c>
      <c r="C38" s="74" t="s">
        <v>170</v>
      </c>
      <c r="D38" s="74" t="s">
        <v>101</v>
      </c>
      <c r="E38" s="74" t="s">
        <v>127</v>
      </c>
      <c r="F38" s="74" t="s">
        <v>128</v>
      </c>
      <c r="G38" s="74" t="s">
        <v>129</v>
      </c>
      <c r="H38" s="74" t="s">
        <v>171</v>
      </c>
      <c r="I38" s="74" t="s">
        <v>73</v>
      </c>
      <c r="J38" s="74" t="s">
        <v>102</v>
      </c>
      <c r="K38" s="74" t="s">
        <v>75</v>
      </c>
      <c r="L38" s="74" t="s">
        <v>131</v>
      </c>
      <c r="M38" s="74" t="s">
        <v>172</v>
      </c>
      <c r="N38" s="74" t="s">
        <v>103</v>
      </c>
      <c r="O38" s="74">
        <v>14850000</v>
      </c>
      <c r="P38" s="74">
        <v>6957000</v>
      </c>
      <c r="Q38" s="74">
        <v>235000</v>
      </c>
      <c r="R38" s="74">
        <v>21572000</v>
      </c>
      <c r="S38" s="74">
        <v>21572000</v>
      </c>
      <c r="T38" s="74">
        <v>0</v>
      </c>
      <c r="U38" s="74">
        <v>19150694.24</v>
      </c>
      <c r="V38" s="74">
        <v>17901541.95</v>
      </c>
      <c r="W38" s="74">
        <v>17901541.95</v>
      </c>
      <c r="X38" s="74">
        <v>0</v>
      </c>
      <c r="Y38" s="74">
        <v>0</v>
      </c>
      <c r="Z38" s="74">
        <v>88.7757010940108</v>
      </c>
      <c r="AA38" s="74">
        <v>82.9850822825885</v>
      </c>
      <c r="AB38" s="74">
        <v>82.9850822825885</v>
      </c>
      <c r="AC38" s="74" t="s">
        <v>133</v>
      </c>
    </row>
    <row r="39" spans="1:29" ht="15">
      <c r="A39" s="74" t="s">
        <v>124</v>
      </c>
      <c r="B39" s="74" t="s">
        <v>125</v>
      </c>
      <c r="C39" s="74" t="s">
        <v>170</v>
      </c>
      <c r="D39" s="74" t="s">
        <v>101</v>
      </c>
      <c r="E39" s="74" t="s">
        <v>127</v>
      </c>
      <c r="F39" s="74" t="s">
        <v>128</v>
      </c>
      <c r="G39" s="74" t="s">
        <v>129</v>
      </c>
      <c r="H39" s="74" t="s">
        <v>171</v>
      </c>
      <c r="I39" s="74" t="s">
        <v>73</v>
      </c>
      <c r="J39" s="74" t="s">
        <v>102</v>
      </c>
      <c r="K39" s="74" t="s">
        <v>75</v>
      </c>
      <c r="L39" s="74" t="s">
        <v>135</v>
      </c>
      <c r="M39" s="74" t="s">
        <v>172</v>
      </c>
      <c r="N39" s="74" t="s">
        <v>103</v>
      </c>
      <c r="O39" s="74">
        <v>5550000</v>
      </c>
      <c r="P39" s="74">
        <v>1119364.37</v>
      </c>
      <c r="Q39" s="74">
        <v>1412000</v>
      </c>
      <c r="R39" s="74">
        <v>5257364.37</v>
      </c>
      <c r="S39" s="74">
        <v>5257364.37</v>
      </c>
      <c r="T39" s="74">
        <v>0</v>
      </c>
      <c r="U39" s="74">
        <v>544858.59</v>
      </c>
      <c r="V39" s="74">
        <v>519115.58</v>
      </c>
      <c r="W39" s="74">
        <v>518523.08</v>
      </c>
      <c r="X39" s="74">
        <v>0</v>
      </c>
      <c r="Y39" s="74">
        <v>0</v>
      </c>
      <c r="Z39" s="74">
        <v>10.3637212803647</v>
      </c>
      <c r="AA39" s="74">
        <v>9.87406509166874</v>
      </c>
      <c r="AB39" s="74">
        <v>9.86279518609816</v>
      </c>
      <c r="AC39" s="74" t="s">
        <v>133</v>
      </c>
    </row>
    <row r="40" spans="1:29" ht="15">
      <c r="A40" s="74" t="s">
        <v>124</v>
      </c>
      <c r="B40" s="74" t="s">
        <v>125</v>
      </c>
      <c r="C40" s="74" t="s">
        <v>173</v>
      </c>
      <c r="D40" s="74" t="s">
        <v>104</v>
      </c>
      <c r="E40" s="74" t="s">
        <v>127</v>
      </c>
      <c r="F40" s="74" t="s">
        <v>128</v>
      </c>
      <c r="G40" s="74" t="s">
        <v>129</v>
      </c>
      <c r="H40" s="74" t="s">
        <v>174</v>
      </c>
      <c r="I40" s="74" t="s">
        <v>73</v>
      </c>
      <c r="J40" s="74" t="s">
        <v>105</v>
      </c>
      <c r="K40" s="74" t="s">
        <v>75</v>
      </c>
      <c r="L40" s="74" t="s">
        <v>131</v>
      </c>
      <c r="M40" s="74" t="s">
        <v>172</v>
      </c>
      <c r="N40" s="74" t="s">
        <v>103</v>
      </c>
      <c r="O40" s="74">
        <v>1560000</v>
      </c>
      <c r="P40" s="74">
        <v>2257913.64</v>
      </c>
      <c r="Q40" s="74">
        <v>0</v>
      </c>
      <c r="R40" s="74">
        <v>3817913.64</v>
      </c>
      <c r="S40" s="74">
        <v>3817913.64</v>
      </c>
      <c r="T40" s="74">
        <v>0</v>
      </c>
      <c r="U40" s="74">
        <v>3316497.82</v>
      </c>
      <c r="V40" s="74">
        <v>3316497.82</v>
      </c>
      <c r="W40" s="74">
        <v>3316497.82</v>
      </c>
      <c r="X40" s="74">
        <v>0</v>
      </c>
      <c r="Y40" s="74">
        <v>0</v>
      </c>
      <c r="Z40" s="74">
        <v>86.8667584633999</v>
      </c>
      <c r="AA40" s="74">
        <v>86.8667584633999</v>
      </c>
      <c r="AB40" s="74">
        <v>86.8667584633999</v>
      </c>
      <c r="AC40" s="74" t="s">
        <v>133</v>
      </c>
    </row>
    <row r="41" spans="1:29" ht="15">
      <c r="A41" s="74" t="s">
        <v>124</v>
      </c>
      <c r="B41" s="74" t="s">
        <v>125</v>
      </c>
      <c r="C41" s="74" t="s">
        <v>175</v>
      </c>
      <c r="D41" s="74" t="s">
        <v>106</v>
      </c>
      <c r="E41" s="74" t="s">
        <v>127</v>
      </c>
      <c r="F41" s="74" t="s">
        <v>128</v>
      </c>
      <c r="G41" s="74" t="s">
        <v>129</v>
      </c>
      <c r="H41" s="74" t="s">
        <v>176</v>
      </c>
      <c r="I41" s="74" t="s">
        <v>73</v>
      </c>
      <c r="J41" s="74" t="s">
        <v>107</v>
      </c>
      <c r="K41" s="74" t="s">
        <v>75</v>
      </c>
      <c r="L41" s="74" t="s">
        <v>131</v>
      </c>
      <c r="M41" s="74" t="s">
        <v>172</v>
      </c>
      <c r="N41" s="74" t="s">
        <v>103</v>
      </c>
      <c r="O41" s="74">
        <v>25002</v>
      </c>
      <c r="P41" s="74">
        <v>1190000</v>
      </c>
      <c r="Q41" s="74">
        <v>0</v>
      </c>
      <c r="R41" s="74">
        <v>1215002</v>
      </c>
      <c r="S41" s="74">
        <v>1215002</v>
      </c>
      <c r="T41" s="74">
        <v>0</v>
      </c>
      <c r="U41" s="74">
        <v>515542.26</v>
      </c>
      <c r="V41" s="74">
        <v>509527.24</v>
      </c>
      <c r="W41" s="74">
        <v>509527.24</v>
      </c>
      <c r="X41" s="74">
        <v>0</v>
      </c>
      <c r="Y41" s="74">
        <v>0</v>
      </c>
      <c r="Z41" s="74">
        <v>42.4313918824825</v>
      </c>
      <c r="AA41" s="74">
        <v>41.9363293229147</v>
      </c>
      <c r="AB41" s="74">
        <v>41.9363293229147</v>
      </c>
      <c r="AC41" s="74" t="s">
        <v>133</v>
      </c>
    </row>
    <row r="42" spans="1:29" ht="15">
      <c r="A42" s="74" t="s">
        <v>124</v>
      </c>
      <c r="B42" s="74" t="s">
        <v>125</v>
      </c>
      <c r="C42" s="74" t="s">
        <v>175</v>
      </c>
      <c r="D42" s="74" t="s">
        <v>106</v>
      </c>
      <c r="E42" s="74" t="s">
        <v>127</v>
      </c>
      <c r="F42" s="74" t="s">
        <v>128</v>
      </c>
      <c r="G42" s="74" t="s">
        <v>129</v>
      </c>
      <c r="H42" s="74" t="s">
        <v>176</v>
      </c>
      <c r="I42" s="74" t="s">
        <v>73</v>
      </c>
      <c r="J42" s="74" t="s">
        <v>107</v>
      </c>
      <c r="K42" s="74" t="s">
        <v>75</v>
      </c>
      <c r="L42" s="74" t="s">
        <v>135</v>
      </c>
      <c r="M42" s="74" t="s">
        <v>172</v>
      </c>
      <c r="N42" s="74" t="s">
        <v>103</v>
      </c>
      <c r="O42" s="74">
        <v>994998</v>
      </c>
      <c r="P42" s="74">
        <v>2364522.67</v>
      </c>
      <c r="Q42" s="74">
        <v>390000</v>
      </c>
      <c r="R42" s="74">
        <v>2969520.67</v>
      </c>
      <c r="S42" s="74">
        <v>2969520.67</v>
      </c>
      <c r="T42" s="74">
        <v>0</v>
      </c>
      <c r="U42" s="74">
        <v>1786914.74</v>
      </c>
      <c r="V42" s="74">
        <v>1230929.19</v>
      </c>
      <c r="W42" s="74">
        <v>1230929.19</v>
      </c>
      <c r="X42" s="74">
        <v>0</v>
      </c>
      <c r="Y42" s="74">
        <v>0</v>
      </c>
      <c r="Z42" s="74">
        <v>60.1751911698261</v>
      </c>
      <c r="AA42" s="74">
        <v>41.4521172536576</v>
      </c>
      <c r="AB42" s="74">
        <v>41.4521172536576</v>
      </c>
      <c r="AC42" s="74" t="s">
        <v>133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2019-02-07T22:44:40Z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